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IndRegRange">'[1]Registration'!$A$4:$C$153</definedName>
    <definedName name="TeamRegRange">'[1]TeamRegistration'!$A$4:$C$34</definedName>
  </definedNames>
  <calcPr fullCalcOnLoad="1"/>
</workbook>
</file>

<file path=xl/sharedStrings.xml><?xml version="1.0" encoding="utf-8"?>
<sst xmlns="http://schemas.openxmlformats.org/spreadsheetml/2006/main" count="31" uniqueCount="22">
  <si>
    <t>Number</t>
  </si>
  <si>
    <t>Split 1</t>
  </si>
  <si>
    <t>Split 2</t>
  </si>
  <si>
    <t>Split 3</t>
  </si>
  <si>
    <t>Swim</t>
  </si>
  <si>
    <t>Bike</t>
  </si>
  <si>
    <t>Run</t>
  </si>
  <si>
    <t>Total</t>
  </si>
  <si>
    <t>Name</t>
  </si>
  <si>
    <t>Category</t>
  </si>
  <si>
    <t>Female</t>
  </si>
  <si>
    <t>Male</t>
  </si>
  <si>
    <r>
      <t>0:30:00</t>
    </r>
    <r>
      <rPr>
        <b/>
        <sz val="10"/>
        <color indexed="10"/>
        <rFont val="Arial"/>
        <family val="2"/>
      </rPr>
      <t xml:space="preserve"> DQ</t>
    </r>
  </si>
  <si>
    <r>
      <t xml:space="preserve">0:30:00 </t>
    </r>
    <r>
      <rPr>
        <b/>
        <sz val="10"/>
        <color indexed="10"/>
        <rFont val="Arial"/>
        <family val="2"/>
      </rPr>
      <t>DQ</t>
    </r>
  </si>
  <si>
    <t>Name (Swim | Bike | Run)</t>
  </si>
  <si>
    <t>Team 00</t>
  </si>
  <si>
    <t>Team 01</t>
  </si>
  <si>
    <t>Team 02</t>
  </si>
  <si>
    <t>Team 03</t>
  </si>
  <si>
    <t>Team 04</t>
  </si>
  <si>
    <t>2009 Boiling Springs Triathlon Individual Results</t>
  </si>
  <si>
    <t>2009 Boiling Springs Triathlon Team Results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</si>
</sst>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:ss.00;@"/>
    <numFmt numFmtId="165" formatCode="mm:ss.0;@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6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5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yle\AppData\Local\Temp\2009_BST_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ation"/>
      <sheetName val="Results"/>
      <sheetName val="Statistics"/>
      <sheetName val="TeamRegistration"/>
      <sheetName val="TeamResults"/>
      <sheetName val="TeamStatistics"/>
      <sheetName val=" Notes"/>
      <sheetName val="DropDown Sources"/>
      <sheetName val="Questions"/>
      <sheetName val="Test Custom Formats"/>
    </sheetNames>
    <sheetDataSet>
      <sheetData sheetId="0">
        <row r="4">
          <cell r="A4">
            <v>10</v>
          </cell>
          <cell r="B4" t="str">
            <v>Jennifer Houck</v>
          </cell>
          <cell r="C4" t="str">
            <v>Female</v>
          </cell>
        </row>
        <row r="5">
          <cell r="A5">
            <v>11</v>
          </cell>
          <cell r="B5" t="str">
            <v>Michael Hornung</v>
          </cell>
          <cell r="C5" t="str">
            <v>Male</v>
          </cell>
        </row>
        <row r="6">
          <cell r="A6">
            <v>12</v>
          </cell>
          <cell r="B6" t="str">
            <v>Mick Marhevka</v>
          </cell>
          <cell r="C6" t="str">
            <v>Male</v>
          </cell>
        </row>
        <row r="7">
          <cell r="A7">
            <v>13</v>
          </cell>
          <cell r="B7" t="str">
            <v>Mark Mentzer</v>
          </cell>
          <cell r="C7" t="str">
            <v>Male</v>
          </cell>
        </row>
        <row r="8">
          <cell r="A8">
            <v>14</v>
          </cell>
          <cell r="B8" t="str">
            <v>Katie Beardmore</v>
          </cell>
          <cell r="C8" t="str">
            <v>Female</v>
          </cell>
        </row>
        <row r="9">
          <cell r="A9">
            <v>15</v>
          </cell>
          <cell r="B9" t="str">
            <v>Molly Baehr</v>
          </cell>
          <cell r="C9" t="str">
            <v>Female</v>
          </cell>
        </row>
        <row r="10">
          <cell r="A10">
            <v>16</v>
          </cell>
          <cell r="B10" t="str">
            <v>Nicholas Mistishen</v>
          </cell>
          <cell r="C10" t="str">
            <v>Male</v>
          </cell>
        </row>
        <row r="11">
          <cell r="A11">
            <v>17</v>
          </cell>
          <cell r="B11" t="str">
            <v>Beth Howell</v>
          </cell>
          <cell r="C11" t="str">
            <v>Female</v>
          </cell>
        </row>
        <row r="12">
          <cell r="A12">
            <v>18</v>
          </cell>
          <cell r="B12" t="str">
            <v>Pamela Sherman-Fowler</v>
          </cell>
          <cell r="C12" t="str">
            <v>Female</v>
          </cell>
        </row>
        <row r="13">
          <cell r="A13">
            <v>19</v>
          </cell>
          <cell r="B13" t="str">
            <v>Brenda White</v>
          </cell>
          <cell r="C13" t="str">
            <v>Female</v>
          </cell>
        </row>
        <row r="14">
          <cell r="A14">
            <v>20</v>
          </cell>
          <cell r="B14" t="str">
            <v>Jason Kreider</v>
          </cell>
          <cell r="C14" t="str">
            <v>Male</v>
          </cell>
        </row>
        <row r="15">
          <cell r="A15">
            <v>21</v>
          </cell>
          <cell r="B15" t="str">
            <v>Mary Beth Fowler</v>
          </cell>
          <cell r="C15" t="str">
            <v>Female</v>
          </cell>
        </row>
        <row r="16">
          <cell r="A16">
            <v>22</v>
          </cell>
          <cell r="B16" t="str">
            <v>Alli Rose</v>
          </cell>
          <cell r="C16" t="str">
            <v>Female</v>
          </cell>
        </row>
        <row r="17">
          <cell r="A17">
            <v>23</v>
          </cell>
          <cell r="B17" t="str">
            <v>Susan Roeder</v>
          </cell>
          <cell r="C17" t="str">
            <v>Female</v>
          </cell>
        </row>
        <row r="18">
          <cell r="A18">
            <v>24</v>
          </cell>
          <cell r="B18" t="str">
            <v>Natalie Stoup</v>
          </cell>
          <cell r="C18" t="str">
            <v>Female</v>
          </cell>
        </row>
        <row r="19">
          <cell r="A19">
            <v>25</v>
          </cell>
          <cell r="B19" t="str">
            <v>Sidnie Burton</v>
          </cell>
          <cell r="C19" t="str">
            <v>Female</v>
          </cell>
        </row>
        <row r="20">
          <cell r="A20">
            <v>26</v>
          </cell>
          <cell r="B20" t="str">
            <v>Scott Rickenbach</v>
          </cell>
          <cell r="C20" t="str">
            <v>Male</v>
          </cell>
        </row>
        <row r="21">
          <cell r="A21">
            <v>27</v>
          </cell>
          <cell r="B21" t="str">
            <v>Jack Rau</v>
          </cell>
          <cell r="C21" t="str">
            <v>Male</v>
          </cell>
        </row>
        <row r="22">
          <cell r="A22">
            <v>28</v>
          </cell>
          <cell r="B22" t="str">
            <v>Robert Bartels</v>
          </cell>
          <cell r="C22" t="str">
            <v>Male</v>
          </cell>
        </row>
        <row r="23">
          <cell r="A23">
            <v>29</v>
          </cell>
          <cell r="B23" t="str">
            <v>Michael Foreman</v>
          </cell>
          <cell r="C23" t="str">
            <v>Male</v>
          </cell>
        </row>
        <row r="24">
          <cell r="A24">
            <v>30</v>
          </cell>
          <cell r="B24" t="str">
            <v>Geralyn Denlinger</v>
          </cell>
          <cell r="C24" t="str">
            <v>Female</v>
          </cell>
        </row>
        <row r="25">
          <cell r="A25">
            <v>31</v>
          </cell>
          <cell r="B25" t="str">
            <v>Judy Schreiber</v>
          </cell>
          <cell r="C25" t="str">
            <v>Female</v>
          </cell>
        </row>
        <row r="26">
          <cell r="A26">
            <v>32</v>
          </cell>
          <cell r="B26" t="str">
            <v>Kristin Tuckey</v>
          </cell>
          <cell r="C26" t="str">
            <v>Female</v>
          </cell>
        </row>
        <row r="27">
          <cell r="A27">
            <v>33</v>
          </cell>
          <cell r="B27" t="str">
            <v>Michelle Bell</v>
          </cell>
          <cell r="C27" t="str">
            <v>Female</v>
          </cell>
        </row>
        <row r="28">
          <cell r="A28">
            <v>34</v>
          </cell>
          <cell r="B28" t="str">
            <v>Andrea Shaw</v>
          </cell>
          <cell r="C28" t="str">
            <v>Female</v>
          </cell>
        </row>
        <row r="29">
          <cell r="A29">
            <v>35</v>
          </cell>
          <cell r="B29" t="str">
            <v>Eileen Kimmel</v>
          </cell>
          <cell r="C29" t="str">
            <v>Female</v>
          </cell>
        </row>
        <row r="30">
          <cell r="A30">
            <v>36</v>
          </cell>
          <cell r="B30" t="str">
            <v>Deb Denlinger</v>
          </cell>
          <cell r="C30" t="str">
            <v>Female</v>
          </cell>
        </row>
        <row r="31">
          <cell r="A31">
            <v>37</v>
          </cell>
          <cell r="B31" t="str">
            <v>Amanda Doyle</v>
          </cell>
          <cell r="C31" t="str">
            <v>Female</v>
          </cell>
        </row>
        <row r="32">
          <cell r="A32">
            <v>38</v>
          </cell>
          <cell r="B32" t="str">
            <v>Amy Ruddle</v>
          </cell>
          <cell r="C32" t="str">
            <v>Female</v>
          </cell>
        </row>
        <row r="33">
          <cell r="A33">
            <v>39</v>
          </cell>
          <cell r="B33" t="str">
            <v>Jennifer Marhevka</v>
          </cell>
          <cell r="C33" t="str">
            <v>Female</v>
          </cell>
        </row>
        <row r="34">
          <cell r="A34">
            <v>40</v>
          </cell>
          <cell r="B34" t="str">
            <v>Kenneth Cramer Jr.</v>
          </cell>
          <cell r="C34" t="str">
            <v>Male</v>
          </cell>
        </row>
        <row r="35">
          <cell r="A35">
            <v>41</v>
          </cell>
          <cell r="B35" t="str">
            <v>Kim Leo</v>
          </cell>
          <cell r="C35" t="str">
            <v>Female</v>
          </cell>
        </row>
        <row r="36">
          <cell r="A36">
            <v>42</v>
          </cell>
          <cell r="B36" t="str">
            <v>Dora Kuntz</v>
          </cell>
          <cell r="C36" t="str">
            <v>Female</v>
          </cell>
        </row>
        <row r="37">
          <cell r="A37">
            <v>43</v>
          </cell>
          <cell r="B37" t="str">
            <v>Linda Ballentine</v>
          </cell>
          <cell r="C37" t="str">
            <v>Female</v>
          </cell>
        </row>
        <row r="38">
          <cell r="A38">
            <v>44</v>
          </cell>
          <cell r="B38" t="str">
            <v>Aaron Bouder</v>
          </cell>
          <cell r="C38" t="str">
            <v>Male</v>
          </cell>
        </row>
        <row r="39">
          <cell r="A39">
            <v>45</v>
          </cell>
          <cell r="B39" t="str">
            <v>Bill Gruntz</v>
          </cell>
          <cell r="C39" t="str">
            <v>Male</v>
          </cell>
        </row>
        <row r="40">
          <cell r="A40">
            <v>46</v>
          </cell>
          <cell r="B40" t="str">
            <v>Wayne Winters</v>
          </cell>
          <cell r="C40" t="str">
            <v>Male</v>
          </cell>
        </row>
        <row r="41">
          <cell r="A41">
            <v>47</v>
          </cell>
          <cell r="B41" t="str">
            <v>Gary Fuchs</v>
          </cell>
          <cell r="C41" t="str">
            <v>Male</v>
          </cell>
        </row>
        <row r="42">
          <cell r="A42">
            <v>48</v>
          </cell>
          <cell r="B42" t="str">
            <v>Kathy Roeder</v>
          </cell>
          <cell r="C42" t="str">
            <v>Female</v>
          </cell>
        </row>
        <row r="43">
          <cell r="A43">
            <v>49</v>
          </cell>
          <cell r="B43" t="str">
            <v>Sarah Kuntz</v>
          </cell>
          <cell r="C43" t="str">
            <v>Female</v>
          </cell>
        </row>
        <row r="44">
          <cell r="A44">
            <v>50</v>
          </cell>
          <cell r="B44" t="str">
            <v>Dave Jones</v>
          </cell>
          <cell r="C44" t="str">
            <v>Male</v>
          </cell>
        </row>
        <row r="45">
          <cell r="A45">
            <v>51</v>
          </cell>
          <cell r="B45" t="str">
            <v>Jon Kidwell</v>
          </cell>
          <cell r="C45" t="str">
            <v>Male</v>
          </cell>
        </row>
        <row r="46">
          <cell r="A46">
            <v>52</v>
          </cell>
          <cell r="B46" t="str">
            <v>Doug Denlinger</v>
          </cell>
          <cell r="C46" t="str">
            <v>Male</v>
          </cell>
        </row>
        <row r="47">
          <cell r="A47">
            <v>53</v>
          </cell>
          <cell r="B47" t="str">
            <v>Bryan Gobin</v>
          </cell>
          <cell r="C47" t="str">
            <v>Male</v>
          </cell>
        </row>
        <row r="48">
          <cell r="A48">
            <v>54</v>
          </cell>
          <cell r="B48" t="str">
            <v>Jeff Bell</v>
          </cell>
          <cell r="C48" t="str">
            <v>Male</v>
          </cell>
        </row>
        <row r="49">
          <cell r="A49">
            <v>55</v>
          </cell>
          <cell r="B49" t="str">
            <v>Daniel Doyle</v>
          </cell>
          <cell r="C49" t="str">
            <v>Male</v>
          </cell>
        </row>
        <row r="50">
          <cell r="A50">
            <v>56</v>
          </cell>
          <cell r="B50" t="str">
            <v>Andrew Shaw</v>
          </cell>
          <cell r="C50" t="str">
            <v>Male</v>
          </cell>
        </row>
        <row r="51">
          <cell r="A51">
            <v>57</v>
          </cell>
          <cell r="B51" t="str">
            <v>Matt Tuckey</v>
          </cell>
          <cell r="C51" t="str">
            <v>Male</v>
          </cell>
        </row>
        <row r="52">
          <cell r="A52">
            <v>58</v>
          </cell>
          <cell r="B52" t="str">
            <v>Jeff Denlinger</v>
          </cell>
          <cell r="C52" t="str">
            <v>Male</v>
          </cell>
        </row>
        <row r="53">
          <cell r="A53">
            <v>59</v>
          </cell>
          <cell r="B53" t="str">
            <v>Alan Robinson</v>
          </cell>
          <cell r="C53" t="str">
            <v>Male</v>
          </cell>
        </row>
        <row r="54">
          <cell r="A54">
            <v>60</v>
          </cell>
          <cell r="B54" t="str">
            <v>Joe Linnehan</v>
          </cell>
          <cell r="C54" t="str">
            <v>Male</v>
          </cell>
        </row>
        <row r="55">
          <cell r="A55">
            <v>61</v>
          </cell>
          <cell r="B55" t="str">
            <v>Rhonda Good</v>
          </cell>
          <cell r="C55" t="str">
            <v>Female</v>
          </cell>
        </row>
        <row r="56">
          <cell r="A56">
            <v>62</v>
          </cell>
          <cell r="B56" t="str">
            <v>Bruce Moore</v>
          </cell>
          <cell r="C56" t="str">
            <v>Male</v>
          </cell>
        </row>
        <row r="57">
          <cell r="A57">
            <v>63</v>
          </cell>
          <cell r="B57" t="str">
            <v>Rob Beckelheimer</v>
          </cell>
          <cell r="C57" t="str">
            <v>Male</v>
          </cell>
        </row>
        <row r="58">
          <cell r="A58">
            <v>64</v>
          </cell>
          <cell r="B58" t="str">
            <v>Martin Quirke</v>
          </cell>
          <cell r="C58" t="str">
            <v>Male</v>
          </cell>
        </row>
        <row r="59">
          <cell r="A59">
            <v>65</v>
          </cell>
          <cell r="B59" t="str">
            <v>Whitney Krouse</v>
          </cell>
          <cell r="C59" t="str">
            <v>Female</v>
          </cell>
        </row>
        <row r="60">
          <cell r="A60">
            <v>66</v>
          </cell>
        </row>
        <row r="61">
          <cell r="A61">
            <v>67</v>
          </cell>
        </row>
        <row r="62">
          <cell r="A62">
            <v>68</v>
          </cell>
        </row>
        <row r="63">
          <cell r="A63">
            <v>69</v>
          </cell>
        </row>
        <row r="64">
          <cell r="A64">
            <v>70</v>
          </cell>
        </row>
        <row r="65">
          <cell r="A65">
            <v>71</v>
          </cell>
        </row>
        <row r="66">
          <cell r="A66">
            <v>72</v>
          </cell>
        </row>
        <row r="67">
          <cell r="A67">
            <v>73</v>
          </cell>
        </row>
        <row r="68">
          <cell r="A68">
            <v>74</v>
          </cell>
        </row>
        <row r="69">
          <cell r="A69">
            <v>75</v>
          </cell>
        </row>
        <row r="70">
          <cell r="A70">
            <v>76</v>
          </cell>
        </row>
        <row r="71">
          <cell r="A71">
            <v>77</v>
          </cell>
        </row>
        <row r="72">
          <cell r="A72">
            <v>78</v>
          </cell>
        </row>
        <row r="73">
          <cell r="A73">
            <v>79</v>
          </cell>
        </row>
        <row r="74">
          <cell r="A74">
            <v>80</v>
          </cell>
        </row>
        <row r="75">
          <cell r="A75">
            <v>81</v>
          </cell>
        </row>
        <row r="76">
          <cell r="A76">
            <v>82</v>
          </cell>
        </row>
        <row r="77">
          <cell r="A77">
            <v>83</v>
          </cell>
        </row>
        <row r="78">
          <cell r="A78">
            <v>84</v>
          </cell>
        </row>
        <row r="79">
          <cell r="A79">
            <v>85</v>
          </cell>
        </row>
        <row r="80">
          <cell r="A80">
            <v>86</v>
          </cell>
        </row>
        <row r="81">
          <cell r="A81">
            <v>87</v>
          </cell>
        </row>
        <row r="82">
          <cell r="A82">
            <v>88</v>
          </cell>
        </row>
        <row r="83">
          <cell r="A83">
            <v>89</v>
          </cell>
        </row>
        <row r="84">
          <cell r="A84">
            <v>90</v>
          </cell>
        </row>
        <row r="85">
          <cell r="A85">
            <v>91</v>
          </cell>
        </row>
        <row r="86">
          <cell r="A86">
            <v>92</v>
          </cell>
        </row>
        <row r="87">
          <cell r="A87">
            <v>93</v>
          </cell>
        </row>
        <row r="88">
          <cell r="A88">
            <v>94</v>
          </cell>
        </row>
        <row r="89">
          <cell r="A89">
            <v>95</v>
          </cell>
        </row>
        <row r="90">
          <cell r="A90">
            <v>96</v>
          </cell>
        </row>
        <row r="91">
          <cell r="A91">
            <v>97</v>
          </cell>
        </row>
        <row r="92">
          <cell r="A92">
            <v>98</v>
          </cell>
        </row>
        <row r="93">
          <cell r="A93">
            <v>99</v>
          </cell>
        </row>
        <row r="94">
          <cell r="A94">
            <v>100</v>
          </cell>
        </row>
        <row r="95">
          <cell r="A95">
            <v>101</v>
          </cell>
        </row>
        <row r="96">
          <cell r="A96">
            <v>102</v>
          </cell>
        </row>
        <row r="97">
          <cell r="A97">
            <v>103</v>
          </cell>
        </row>
        <row r="98">
          <cell r="A98">
            <v>104</v>
          </cell>
        </row>
        <row r="99">
          <cell r="A99">
            <v>105</v>
          </cell>
        </row>
        <row r="100">
          <cell r="A100">
            <v>106</v>
          </cell>
        </row>
        <row r="101">
          <cell r="A101">
            <v>107</v>
          </cell>
        </row>
        <row r="102">
          <cell r="A102">
            <v>108</v>
          </cell>
        </row>
        <row r="103">
          <cell r="A103">
            <v>109</v>
          </cell>
        </row>
        <row r="104">
          <cell r="A104">
            <v>110</v>
          </cell>
        </row>
        <row r="105">
          <cell r="A105">
            <v>111</v>
          </cell>
        </row>
        <row r="106">
          <cell r="A106">
            <v>112</v>
          </cell>
        </row>
        <row r="107">
          <cell r="A107">
            <v>113</v>
          </cell>
        </row>
        <row r="108">
          <cell r="A108">
            <v>114</v>
          </cell>
        </row>
        <row r="109">
          <cell r="A109">
            <v>115</v>
          </cell>
        </row>
        <row r="110">
          <cell r="A110">
            <v>116</v>
          </cell>
        </row>
        <row r="111">
          <cell r="A111">
            <v>117</v>
          </cell>
        </row>
        <row r="112">
          <cell r="A112">
            <v>118</v>
          </cell>
        </row>
        <row r="113">
          <cell r="A113">
            <v>119</v>
          </cell>
        </row>
        <row r="114">
          <cell r="A114">
            <v>120</v>
          </cell>
        </row>
        <row r="115">
          <cell r="A115">
            <v>121</v>
          </cell>
        </row>
        <row r="116">
          <cell r="A116">
            <v>122</v>
          </cell>
        </row>
        <row r="117">
          <cell r="A117">
            <v>123</v>
          </cell>
        </row>
        <row r="118">
          <cell r="A118">
            <v>124</v>
          </cell>
        </row>
        <row r="119">
          <cell r="A119">
            <v>125</v>
          </cell>
        </row>
        <row r="120">
          <cell r="A120">
            <v>126</v>
          </cell>
        </row>
        <row r="121">
          <cell r="A121">
            <v>127</v>
          </cell>
        </row>
        <row r="122">
          <cell r="A122">
            <v>128</v>
          </cell>
        </row>
        <row r="123">
          <cell r="A123">
            <v>129</v>
          </cell>
        </row>
        <row r="124">
          <cell r="A124">
            <v>130</v>
          </cell>
        </row>
        <row r="125">
          <cell r="A125">
            <v>131</v>
          </cell>
        </row>
        <row r="126">
          <cell r="A126">
            <v>132</v>
          </cell>
        </row>
        <row r="127">
          <cell r="A127">
            <v>133</v>
          </cell>
        </row>
        <row r="128">
          <cell r="A128">
            <v>134</v>
          </cell>
        </row>
        <row r="129">
          <cell r="A129">
            <v>135</v>
          </cell>
        </row>
        <row r="130">
          <cell r="A130">
            <v>136</v>
          </cell>
        </row>
        <row r="131">
          <cell r="A131">
            <v>137</v>
          </cell>
        </row>
        <row r="132">
          <cell r="A132">
            <v>138</v>
          </cell>
        </row>
        <row r="133">
          <cell r="A133">
            <v>139</v>
          </cell>
        </row>
        <row r="134">
          <cell r="A134">
            <v>140</v>
          </cell>
        </row>
        <row r="135">
          <cell r="A135">
            <v>141</v>
          </cell>
        </row>
        <row r="136">
          <cell r="A136">
            <v>142</v>
          </cell>
        </row>
        <row r="137">
          <cell r="A137">
            <v>143</v>
          </cell>
        </row>
        <row r="138">
          <cell r="A138">
            <v>144</v>
          </cell>
        </row>
        <row r="139">
          <cell r="A139">
            <v>145</v>
          </cell>
        </row>
        <row r="140">
          <cell r="A140">
            <v>146</v>
          </cell>
        </row>
        <row r="141">
          <cell r="A141">
            <v>147</v>
          </cell>
        </row>
        <row r="142">
          <cell r="A142">
            <v>148</v>
          </cell>
        </row>
        <row r="143">
          <cell r="A143">
            <v>149</v>
          </cell>
        </row>
        <row r="144">
          <cell r="A144">
            <v>150</v>
          </cell>
        </row>
        <row r="145">
          <cell r="A145">
            <v>151</v>
          </cell>
        </row>
        <row r="146">
          <cell r="A146">
            <v>152</v>
          </cell>
        </row>
        <row r="147">
          <cell r="A147">
            <v>153</v>
          </cell>
        </row>
        <row r="148">
          <cell r="A148">
            <v>154</v>
          </cell>
        </row>
        <row r="149">
          <cell r="A149">
            <v>155</v>
          </cell>
        </row>
        <row r="150">
          <cell r="A150">
            <v>156</v>
          </cell>
        </row>
        <row r="151">
          <cell r="A151">
            <v>157</v>
          </cell>
        </row>
        <row r="152">
          <cell r="A152">
            <v>158</v>
          </cell>
        </row>
        <row r="153">
          <cell r="A153">
            <v>159</v>
          </cell>
        </row>
      </sheetData>
      <sheetData sheetId="3">
        <row r="4">
          <cell r="A4" t="str">
            <v>Team 00</v>
          </cell>
          <cell r="B4" t="str">
            <v> |  | </v>
          </cell>
          <cell r="C4" t="str">
            <v>Team</v>
          </cell>
        </row>
        <row r="5">
          <cell r="A5" t="str">
            <v>Team 01</v>
          </cell>
          <cell r="B5" t="str">
            <v>Judy Perrine | Molly George | Richard Benfield</v>
          </cell>
          <cell r="C5" t="str">
            <v>Team</v>
          </cell>
        </row>
        <row r="6">
          <cell r="A6" t="str">
            <v>Team 02</v>
          </cell>
          <cell r="B6" t="str">
            <v>Susan Allen | Linda Henninger | Matt Henninger</v>
          </cell>
          <cell r="C6" t="str">
            <v>Team</v>
          </cell>
        </row>
        <row r="7">
          <cell r="A7" t="str">
            <v>Team 03</v>
          </cell>
          <cell r="B7" t="str">
            <v>Carol Rau | David Fleagle | Brandy Croft</v>
          </cell>
          <cell r="C7" t="str">
            <v>Team</v>
          </cell>
        </row>
        <row r="8">
          <cell r="A8" t="str">
            <v>Team 04</v>
          </cell>
          <cell r="B8" t="str">
            <v>Rick Fessler | Charles Williams | Casey Williams</v>
          </cell>
          <cell r="C8" t="str">
            <v>Team</v>
          </cell>
        </row>
        <row r="9">
          <cell r="A9" t="str">
            <v>Team 05</v>
          </cell>
          <cell r="B9" t="str">
            <v> |  | </v>
          </cell>
          <cell r="C9" t="str">
            <v>Team</v>
          </cell>
        </row>
        <row r="10">
          <cell r="A10" t="str">
            <v>Team 06</v>
          </cell>
          <cell r="B10" t="str">
            <v> |  | </v>
          </cell>
          <cell r="C10" t="str">
            <v>Team</v>
          </cell>
        </row>
        <row r="11">
          <cell r="A11" t="str">
            <v>Team 07</v>
          </cell>
          <cell r="B11" t="str">
            <v> |  | </v>
          </cell>
          <cell r="C11" t="str">
            <v>Team</v>
          </cell>
        </row>
        <row r="12">
          <cell r="A12" t="str">
            <v>Team 08</v>
          </cell>
          <cell r="B12" t="str">
            <v> |  | </v>
          </cell>
          <cell r="C12" t="str">
            <v>Team</v>
          </cell>
        </row>
        <row r="13">
          <cell r="A13" t="str">
            <v>Team 09</v>
          </cell>
          <cell r="B13" t="str">
            <v> |  | </v>
          </cell>
          <cell r="C13" t="str">
            <v>Team</v>
          </cell>
        </row>
        <row r="14">
          <cell r="A14" t="str">
            <v>Team 10</v>
          </cell>
          <cell r="B14" t="str">
            <v> |  | </v>
          </cell>
          <cell r="C14" t="str">
            <v>Team</v>
          </cell>
        </row>
        <row r="15">
          <cell r="A15" t="str">
            <v>Team 11</v>
          </cell>
          <cell r="B15" t="str">
            <v> |  | </v>
          </cell>
          <cell r="C15" t="str">
            <v>Team</v>
          </cell>
        </row>
        <row r="16">
          <cell r="A16" t="str">
            <v>Team 12</v>
          </cell>
          <cell r="B16" t="str">
            <v> |  | </v>
          </cell>
          <cell r="C16" t="str">
            <v>Team</v>
          </cell>
        </row>
        <row r="17">
          <cell r="A17" t="str">
            <v>Team 13</v>
          </cell>
          <cell r="B17" t="str">
            <v> |  | </v>
          </cell>
          <cell r="C17" t="str">
            <v>Team</v>
          </cell>
        </row>
        <row r="18">
          <cell r="A18" t="str">
            <v>Team 14</v>
          </cell>
          <cell r="B18" t="str">
            <v> |  | </v>
          </cell>
          <cell r="C18" t="str">
            <v>Team</v>
          </cell>
        </row>
        <row r="19">
          <cell r="A19" t="str">
            <v>Team 15</v>
          </cell>
          <cell r="B19" t="str">
            <v> |  | </v>
          </cell>
          <cell r="C19" t="str">
            <v>Team</v>
          </cell>
        </row>
        <row r="20">
          <cell r="A20" t="str">
            <v>Team 16</v>
          </cell>
          <cell r="B20" t="str">
            <v> |  | </v>
          </cell>
          <cell r="C20" t="str">
            <v>Team</v>
          </cell>
        </row>
        <row r="21">
          <cell r="A21" t="str">
            <v>Team 17</v>
          </cell>
          <cell r="B21" t="str">
            <v> |  | </v>
          </cell>
          <cell r="C21" t="str">
            <v>Team</v>
          </cell>
        </row>
        <row r="22">
          <cell r="A22" t="str">
            <v>Team 18</v>
          </cell>
          <cell r="B22" t="str">
            <v> |  | </v>
          </cell>
          <cell r="C22" t="str">
            <v>Team</v>
          </cell>
        </row>
        <row r="23">
          <cell r="A23" t="str">
            <v>Team 19</v>
          </cell>
          <cell r="B23" t="str">
            <v> |  | </v>
          </cell>
          <cell r="C23" t="str">
            <v>Team</v>
          </cell>
        </row>
        <row r="24">
          <cell r="A24" t="str">
            <v>Team 20</v>
          </cell>
          <cell r="B24" t="str">
            <v> |  | </v>
          </cell>
          <cell r="C24" t="str">
            <v>Team</v>
          </cell>
        </row>
        <row r="25">
          <cell r="A25" t="str">
            <v>Team 21</v>
          </cell>
          <cell r="B25" t="str">
            <v> |  | </v>
          </cell>
          <cell r="C25" t="str">
            <v>Team</v>
          </cell>
        </row>
        <row r="26">
          <cell r="A26" t="str">
            <v>Team 22</v>
          </cell>
          <cell r="B26" t="str">
            <v> |  | </v>
          </cell>
          <cell r="C26" t="str">
            <v>Team</v>
          </cell>
        </row>
        <row r="27">
          <cell r="A27" t="str">
            <v>Team 23</v>
          </cell>
          <cell r="B27" t="str">
            <v> |  | </v>
          </cell>
          <cell r="C27" t="str">
            <v>Team</v>
          </cell>
        </row>
        <row r="28">
          <cell r="A28" t="str">
            <v>Team 24</v>
          </cell>
          <cell r="B28" t="str">
            <v> |  | </v>
          </cell>
          <cell r="C28" t="str">
            <v>Team</v>
          </cell>
        </row>
        <row r="29">
          <cell r="A29" t="str">
            <v>Team 25</v>
          </cell>
          <cell r="B29" t="str">
            <v> |  | </v>
          </cell>
          <cell r="C29" t="str">
            <v>Team</v>
          </cell>
        </row>
        <row r="30">
          <cell r="A30" t="str">
            <v>Team 26</v>
          </cell>
          <cell r="B30" t="str">
            <v> |  | </v>
          </cell>
          <cell r="C30" t="str">
            <v>Team</v>
          </cell>
        </row>
        <row r="31">
          <cell r="A31" t="str">
            <v>Team 27</v>
          </cell>
          <cell r="B31" t="str">
            <v> |  | </v>
          </cell>
          <cell r="C31" t="str">
            <v>Team</v>
          </cell>
        </row>
        <row r="32">
          <cell r="A32" t="str">
            <v>Team 28</v>
          </cell>
          <cell r="B32" t="str">
            <v> |  | </v>
          </cell>
          <cell r="C32" t="str">
            <v>Team</v>
          </cell>
        </row>
        <row r="33">
          <cell r="A33" t="str">
            <v>Team 29</v>
          </cell>
          <cell r="B33" t="str">
            <v> |  | </v>
          </cell>
          <cell r="C33" t="str">
            <v>Team</v>
          </cell>
        </row>
        <row r="34">
          <cell r="A34" t="str">
            <v>Team 30</v>
          </cell>
          <cell r="B34" t="str">
            <v> |  | </v>
          </cell>
          <cell r="C34" t="str">
            <v>Team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2" max="4" width="10.140625" style="0" bestFit="1" customWidth="1"/>
    <col min="5" max="8" width="9.7109375" style="0" bestFit="1" customWidth="1"/>
    <col min="9" max="9" width="45.28125" style="0" bestFit="1" customWidth="1"/>
    <col min="11" max="11" width="11.7109375" style="0" bestFit="1" customWidth="1"/>
    <col min="12" max="12" width="9.7109375" style="0" bestFit="1" customWidth="1"/>
  </cols>
  <sheetData>
    <row r="1" spans="1:15" s="1" customFormat="1" ht="20.25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N1" s="2"/>
      <c r="O1" s="2"/>
    </row>
    <row r="2" spans="1:15" s="9" customFormat="1" ht="20.2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3" t="s">
        <v>8</v>
      </c>
      <c r="J2" s="3" t="s">
        <v>9</v>
      </c>
      <c r="K2" s="6" t="s">
        <v>10</v>
      </c>
      <c r="L2" s="7" t="s">
        <v>11</v>
      </c>
      <c r="M2" s="8"/>
      <c r="N2" s="8"/>
      <c r="O2" s="8"/>
    </row>
    <row r="3" spans="1:15" s="16" customFormat="1" ht="20.25">
      <c r="A3" s="10"/>
      <c r="B3" s="11"/>
      <c r="C3" s="11"/>
      <c r="D3" s="11"/>
      <c r="E3" s="12"/>
      <c r="F3" s="12"/>
      <c r="G3" s="12"/>
      <c r="H3" s="12"/>
      <c r="I3" s="10"/>
      <c r="J3" s="10"/>
      <c r="K3" s="13"/>
      <c r="L3" s="14"/>
      <c r="M3" s="15"/>
      <c r="N3" s="15"/>
      <c r="O3" s="15"/>
    </row>
    <row r="4" spans="1:15" s="1" customFormat="1" ht="18" customHeight="1">
      <c r="A4" s="17">
        <v>10</v>
      </c>
      <c r="B4" s="18">
        <v>0.01148275462962963</v>
      </c>
      <c r="C4" s="18">
        <v>0.05372685185185185</v>
      </c>
      <c r="D4" s="18">
        <v>0.07107638888888888</v>
      </c>
      <c r="E4" s="19">
        <f>IF(B4&gt;0,B4,"")</f>
        <v>0.01148275462962963</v>
      </c>
      <c r="F4" s="19">
        <f>IF(C4&gt;0,C4-B4,"")</f>
        <v>0.04224409722222222</v>
      </c>
      <c r="G4" s="19">
        <f aca="true" t="shared" si="0" ref="G4:G59">IF(D4&gt;0,D4-C4,"")</f>
        <v>0.01734953703703703</v>
      </c>
      <c r="H4" s="19">
        <f>IF(B4&gt;0,IF(C4&gt;0,IF(D4&gt;0,D4,"Missing Split 3"),"Missing Split 2"),IF(B4+C4+D4&gt;0,"Missing Split 1",""))</f>
        <v>0.07107638888888888</v>
      </c>
      <c r="I4" s="17" t="str">
        <f aca="true" t="shared" si="1" ref="I4:I35">VLOOKUP(A4,IndRegRange,2,FALSE)</f>
        <v>Jennifer Houck</v>
      </c>
      <c r="J4" s="17" t="str">
        <f aca="true" t="shared" si="2" ref="J4:J35">VLOOKUP(A4,IndRegRange,3,FALSE)</f>
        <v>Female</v>
      </c>
      <c r="K4" s="19">
        <f aca="true" t="shared" si="3" ref="K4:K59">IF(J4="Female",H4,"")</f>
        <v>0.07107638888888888</v>
      </c>
      <c r="L4" s="19">
        <f aca="true" t="shared" si="4" ref="L4:L59">IF(J4="Male",H4,"")</f>
      </c>
      <c r="M4" s="20"/>
      <c r="N4" s="20"/>
      <c r="O4" s="20"/>
    </row>
    <row r="5" spans="1:15" s="1" customFormat="1" ht="18" customHeight="1">
      <c r="A5" s="17">
        <v>11</v>
      </c>
      <c r="B5" s="18">
        <v>0.017024537037037036</v>
      </c>
      <c r="C5" s="18">
        <v>0.056053240740740744</v>
      </c>
      <c r="D5" s="18">
        <v>0.078125</v>
      </c>
      <c r="E5" s="19">
        <f>IF(B5&gt;0,B5,"")</f>
        <v>0.017024537037037036</v>
      </c>
      <c r="F5" s="19">
        <f>IF(C5&gt;0,C5-B5,"")</f>
        <v>0.039028703703703704</v>
      </c>
      <c r="G5" s="19">
        <f t="shared" si="0"/>
        <v>0.022071759259259256</v>
      </c>
      <c r="H5" s="19">
        <f>IF(B5&gt;0,IF(C5&gt;0,IF(D5&gt;0,D5,"Missing Split 3"),"Missing Split 2"),IF(B5+C5+D5&gt;0,"Missing Split 1",""))</f>
        <v>0.078125</v>
      </c>
      <c r="I5" s="17" t="str">
        <f t="shared" si="1"/>
        <v>Michael Hornung</v>
      </c>
      <c r="J5" s="17" t="str">
        <f t="shared" si="2"/>
        <v>Male</v>
      </c>
      <c r="K5" s="19">
        <f t="shared" si="3"/>
      </c>
      <c r="L5" s="19">
        <f t="shared" si="4"/>
        <v>0.078125</v>
      </c>
      <c r="M5" s="20"/>
      <c r="N5" s="20"/>
      <c r="O5" s="20"/>
    </row>
    <row r="6" spans="1:15" s="1" customFormat="1" ht="18" customHeight="1">
      <c r="A6" s="17">
        <v>12</v>
      </c>
      <c r="B6" s="18">
        <v>0.01750162037037037</v>
      </c>
      <c r="C6" s="18">
        <v>0.056921296296296296</v>
      </c>
      <c r="D6" s="18">
        <v>0.08003472222222223</v>
      </c>
      <c r="E6" s="19">
        <f aca="true" t="shared" si="5" ref="E6:E59">IF(B6&gt;0,B6,"")</f>
        <v>0.01750162037037037</v>
      </c>
      <c r="F6" s="19">
        <f aca="true" t="shared" si="6" ref="F6:F59">IF(C6&gt;0,C6-B6,"")</f>
        <v>0.03941967592592593</v>
      </c>
      <c r="G6" s="19">
        <f t="shared" si="0"/>
        <v>0.023113425925925933</v>
      </c>
      <c r="H6" s="19">
        <f aca="true" t="shared" si="7" ref="H6:H59">IF(B6&gt;0,IF(C6&gt;0,IF(D6&gt;0,D6,"Missing Split 3"),"Missing Split 2"),IF(B6+C6+D6&gt;0,"Missing Split 1",""))</f>
        <v>0.08003472222222223</v>
      </c>
      <c r="I6" s="17" t="str">
        <f t="shared" si="1"/>
        <v>Mick Marhevka</v>
      </c>
      <c r="J6" s="17" t="str">
        <f t="shared" si="2"/>
        <v>Male</v>
      </c>
      <c r="K6" s="19">
        <f t="shared" si="3"/>
      </c>
      <c r="L6" s="19">
        <f t="shared" si="4"/>
        <v>0.08003472222222223</v>
      </c>
      <c r="M6" s="20"/>
      <c r="N6" s="20"/>
      <c r="O6" s="20"/>
    </row>
    <row r="7" spans="1:15" s="1" customFormat="1" ht="18" customHeight="1">
      <c r="A7" s="17">
        <v>13</v>
      </c>
      <c r="B7" s="18">
        <v>0.013706481481481481</v>
      </c>
      <c r="C7" s="18">
        <v>0.05351851851851852</v>
      </c>
      <c r="D7" s="18">
        <v>0.07113425925925926</v>
      </c>
      <c r="E7" s="19">
        <f t="shared" si="5"/>
        <v>0.013706481481481481</v>
      </c>
      <c r="F7" s="19">
        <f t="shared" si="6"/>
        <v>0.03981203703703704</v>
      </c>
      <c r="G7" s="19">
        <f t="shared" si="0"/>
        <v>0.017615740740740737</v>
      </c>
      <c r="H7" s="19">
        <f t="shared" si="7"/>
        <v>0.07113425925925926</v>
      </c>
      <c r="I7" s="17" t="str">
        <f t="shared" si="1"/>
        <v>Mark Mentzer</v>
      </c>
      <c r="J7" s="17" t="str">
        <f t="shared" si="2"/>
        <v>Male</v>
      </c>
      <c r="K7" s="19">
        <f t="shared" si="3"/>
      </c>
      <c r="L7" s="19">
        <f t="shared" si="4"/>
        <v>0.07113425925925926</v>
      </c>
      <c r="M7" s="20"/>
      <c r="N7" s="20"/>
      <c r="O7" s="20"/>
    </row>
    <row r="8" spans="1:15" s="1" customFormat="1" ht="18" customHeight="1">
      <c r="A8" s="17">
        <v>14</v>
      </c>
      <c r="B8" s="18">
        <v>0.013317245370370372</v>
      </c>
      <c r="C8" s="18">
        <v>0.053425925925925925</v>
      </c>
      <c r="D8" s="18">
        <v>0.07402777777777779</v>
      </c>
      <c r="E8" s="19">
        <f t="shared" si="5"/>
        <v>0.013317245370370372</v>
      </c>
      <c r="F8" s="19">
        <f t="shared" si="6"/>
        <v>0.040108680555555554</v>
      </c>
      <c r="G8" s="19">
        <f t="shared" si="0"/>
        <v>0.020601851851851864</v>
      </c>
      <c r="H8" s="19">
        <f t="shared" si="7"/>
        <v>0.07402777777777779</v>
      </c>
      <c r="I8" s="17" t="str">
        <f t="shared" si="1"/>
        <v>Katie Beardmore</v>
      </c>
      <c r="J8" s="17" t="str">
        <f t="shared" si="2"/>
        <v>Female</v>
      </c>
      <c r="K8" s="19">
        <f t="shared" si="3"/>
        <v>0.07402777777777779</v>
      </c>
      <c r="L8" s="19">
        <f t="shared" si="4"/>
      </c>
      <c r="M8" s="20"/>
      <c r="N8" s="20"/>
      <c r="O8" s="20"/>
    </row>
    <row r="9" spans="1:15" s="1" customFormat="1" ht="18" customHeight="1">
      <c r="A9" s="17">
        <v>15</v>
      </c>
      <c r="B9" s="18">
        <v>0.01449710648148148</v>
      </c>
      <c r="C9" s="18">
        <v>0.05274305555555556</v>
      </c>
      <c r="D9" s="18">
        <v>0.07225694444444444</v>
      </c>
      <c r="E9" s="19">
        <f t="shared" si="5"/>
        <v>0.01449710648148148</v>
      </c>
      <c r="F9" s="19">
        <f t="shared" si="6"/>
        <v>0.038245949074074075</v>
      </c>
      <c r="G9" s="19">
        <f t="shared" si="0"/>
        <v>0.019513888888888886</v>
      </c>
      <c r="H9" s="19">
        <f t="shared" si="7"/>
        <v>0.07225694444444444</v>
      </c>
      <c r="I9" s="17" t="str">
        <f t="shared" si="1"/>
        <v>Molly Baehr</v>
      </c>
      <c r="J9" s="17" t="str">
        <f t="shared" si="2"/>
        <v>Female</v>
      </c>
      <c r="K9" s="19">
        <f t="shared" si="3"/>
        <v>0.07225694444444444</v>
      </c>
      <c r="L9" s="19">
        <f t="shared" si="4"/>
      </c>
      <c r="M9" s="20"/>
      <c r="N9" s="20"/>
      <c r="O9" s="20"/>
    </row>
    <row r="10" spans="1:15" s="1" customFormat="1" ht="18" customHeight="1">
      <c r="A10" s="17">
        <v>16</v>
      </c>
      <c r="B10" s="18">
        <v>0.012621759259259261</v>
      </c>
      <c r="C10" s="18">
        <v>0.04696759259259259</v>
      </c>
      <c r="D10" s="18">
        <v>0.06432870370370371</v>
      </c>
      <c r="E10" s="19">
        <f t="shared" si="5"/>
        <v>0.012621759259259261</v>
      </c>
      <c r="F10" s="19">
        <f t="shared" si="6"/>
        <v>0.034345833333333325</v>
      </c>
      <c r="G10" s="19">
        <f t="shared" si="0"/>
        <v>0.01736111111111112</v>
      </c>
      <c r="H10" s="19">
        <f t="shared" si="7"/>
        <v>0.06432870370370371</v>
      </c>
      <c r="I10" s="17" t="str">
        <f t="shared" si="1"/>
        <v>Nicholas Mistishen</v>
      </c>
      <c r="J10" s="17" t="str">
        <f t="shared" si="2"/>
        <v>Male</v>
      </c>
      <c r="K10" s="19">
        <f t="shared" si="3"/>
      </c>
      <c r="L10" s="19">
        <f t="shared" si="4"/>
        <v>0.06432870370370371</v>
      </c>
      <c r="M10" s="20"/>
      <c r="N10" s="20"/>
      <c r="O10" s="20"/>
    </row>
    <row r="11" spans="1:15" s="1" customFormat="1" ht="18" customHeight="1">
      <c r="A11" s="17">
        <v>17</v>
      </c>
      <c r="B11" s="18">
        <v>0.01500775462962963</v>
      </c>
      <c r="C11" s="18">
        <v>0.056469907407407406</v>
      </c>
      <c r="D11" s="18">
        <v>0.07395833333333333</v>
      </c>
      <c r="E11" s="19">
        <f t="shared" si="5"/>
        <v>0.01500775462962963</v>
      </c>
      <c r="F11" s="19">
        <f t="shared" si="6"/>
        <v>0.041462152777777775</v>
      </c>
      <c r="G11" s="19">
        <f t="shared" si="0"/>
        <v>0.017488425925925928</v>
      </c>
      <c r="H11" s="19">
        <f t="shared" si="7"/>
        <v>0.07395833333333333</v>
      </c>
      <c r="I11" s="17" t="str">
        <f t="shared" si="1"/>
        <v>Beth Howell</v>
      </c>
      <c r="J11" s="17" t="str">
        <f t="shared" si="2"/>
        <v>Female</v>
      </c>
      <c r="K11" s="19">
        <f t="shared" si="3"/>
        <v>0.07395833333333333</v>
      </c>
      <c r="L11" s="19">
        <f t="shared" si="4"/>
      </c>
      <c r="M11" s="20"/>
      <c r="N11" s="20"/>
      <c r="O11" s="20"/>
    </row>
    <row r="12" spans="1:15" s="1" customFormat="1" ht="18" customHeight="1">
      <c r="A12" s="17">
        <v>18</v>
      </c>
      <c r="B12" s="18">
        <v>0.014650462962962964</v>
      </c>
      <c r="C12" s="18">
        <v>0.06128472222222222</v>
      </c>
      <c r="D12" s="18">
        <v>0.08013888888888888</v>
      </c>
      <c r="E12" s="19">
        <f t="shared" si="5"/>
        <v>0.014650462962962964</v>
      </c>
      <c r="F12" s="19">
        <f t="shared" si="6"/>
        <v>0.04663425925925926</v>
      </c>
      <c r="G12" s="19">
        <f t="shared" si="0"/>
        <v>0.018854166666666665</v>
      </c>
      <c r="H12" s="19">
        <f t="shared" si="7"/>
        <v>0.08013888888888888</v>
      </c>
      <c r="I12" s="17" t="str">
        <f t="shared" si="1"/>
        <v>Pamela Sherman-Fowler</v>
      </c>
      <c r="J12" s="17" t="str">
        <f t="shared" si="2"/>
        <v>Female</v>
      </c>
      <c r="K12" s="19">
        <f t="shared" si="3"/>
        <v>0.08013888888888888</v>
      </c>
      <c r="L12" s="19">
        <f t="shared" si="4"/>
      </c>
      <c r="M12" s="20"/>
      <c r="N12" s="20"/>
      <c r="O12" s="20"/>
    </row>
    <row r="13" spans="1:15" s="1" customFormat="1" ht="18" customHeight="1">
      <c r="A13" s="17">
        <v>19</v>
      </c>
      <c r="B13" s="18">
        <v>0.013519097222222222</v>
      </c>
      <c r="C13" s="18">
        <v>0.05362268518518518</v>
      </c>
      <c r="D13" s="18">
        <v>0.07541666666666667</v>
      </c>
      <c r="E13" s="19">
        <f t="shared" si="5"/>
        <v>0.013519097222222222</v>
      </c>
      <c r="F13" s="19">
        <f t="shared" si="6"/>
        <v>0.04010358796296296</v>
      </c>
      <c r="G13" s="19">
        <f t="shared" si="0"/>
        <v>0.02179398148148149</v>
      </c>
      <c r="H13" s="19">
        <f t="shared" si="7"/>
        <v>0.07541666666666667</v>
      </c>
      <c r="I13" s="17" t="str">
        <f t="shared" si="1"/>
        <v>Brenda White</v>
      </c>
      <c r="J13" s="17" t="str">
        <f t="shared" si="2"/>
        <v>Female</v>
      </c>
      <c r="K13" s="19">
        <f t="shared" si="3"/>
        <v>0.07541666666666667</v>
      </c>
      <c r="L13" s="19">
        <f t="shared" si="4"/>
      </c>
      <c r="M13" s="20"/>
      <c r="N13" s="20"/>
      <c r="O13" s="20"/>
    </row>
    <row r="14" spans="1:15" s="1" customFormat="1" ht="18" customHeight="1">
      <c r="A14" s="17">
        <v>20</v>
      </c>
      <c r="B14" s="18">
        <v>0.011342592592592592</v>
      </c>
      <c r="C14" s="18">
        <v>0.04366898148148148</v>
      </c>
      <c r="D14" s="18">
        <v>0.060625</v>
      </c>
      <c r="E14" s="19">
        <f t="shared" si="5"/>
        <v>0.011342592592592592</v>
      </c>
      <c r="F14" s="19">
        <f t="shared" si="6"/>
        <v>0.03232638888888889</v>
      </c>
      <c r="G14" s="19">
        <f t="shared" si="0"/>
        <v>0.016956018518518516</v>
      </c>
      <c r="H14" s="19">
        <f t="shared" si="7"/>
        <v>0.060625</v>
      </c>
      <c r="I14" s="17" t="str">
        <f t="shared" si="1"/>
        <v>Jason Kreider</v>
      </c>
      <c r="J14" s="17" t="str">
        <f t="shared" si="2"/>
        <v>Male</v>
      </c>
      <c r="K14" s="19">
        <f t="shared" si="3"/>
      </c>
      <c r="L14" s="19">
        <f t="shared" si="4"/>
        <v>0.060625</v>
      </c>
      <c r="M14" s="20"/>
      <c r="N14" s="20"/>
      <c r="O14" s="20"/>
    </row>
    <row r="15" spans="1:15" s="1" customFormat="1" ht="18" customHeight="1">
      <c r="A15" s="17">
        <v>21</v>
      </c>
      <c r="B15" s="18">
        <v>0.012129629629629629</v>
      </c>
      <c r="C15" s="18">
        <v>0.05299768518518518</v>
      </c>
      <c r="D15" s="18">
        <v>0.07434027777777778</v>
      </c>
      <c r="E15" s="19">
        <f t="shared" si="5"/>
        <v>0.012129629629629629</v>
      </c>
      <c r="F15" s="19">
        <f t="shared" si="6"/>
        <v>0.04086805555555555</v>
      </c>
      <c r="G15" s="19">
        <f t="shared" si="0"/>
        <v>0.0213425925925926</v>
      </c>
      <c r="H15" s="19">
        <f t="shared" si="7"/>
        <v>0.07434027777777778</v>
      </c>
      <c r="I15" s="17" t="str">
        <f t="shared" si="1"/>
        <v>Mary Beth Fowler</v>
      </c>
      <c r="J15" s="17" t="str">
        <f t="shared" si="2"/>
        <v>Female</v>
      </c>
      <c r="K15" s="19">
        <f t="shared" si="3"/>
        <v>0.07434027777777778</v>
      </c>
      <c r="L15" s="19">
        <f t="shared" si="4"/>
      </c>
      <c r="M15" s="20"/>
      <c r="N15" s="20"/>
      <c r="O15" s="20"/>
    </row>
    <row r="16" spans="1:12" s="1" customFormat="1" ht="18" customHeight="1">
      <c r="A16" s="17">
        <v>22</v>
      </c>
      <c r="B16" s="18">
        <v>0.014930555555555556</v>
      </c>
      <c r="C16" s="18">
        <v>0.05243055555555556</v>
      </c>
      <c r="D16" s="18">
        <v>0.06950231481481482</v>
      </c>
      <c r="E16" s="19">
        <f t="shared" si="5"/>
        <v>0.014930555555555556</v>
      </c>
      <c r="F16" s="19">
        <f t="shared" si="6"/>
        <v>0.0375</v>
      </c>
      <c r="G16" s="19">
        <f t="shared" si="0"/>
        <v>0.017071759259259266</v>
      </c>
      <c r="H16" s="19">
        <f t="shared" si="7"/>
        <v>0.06950231481481482</v>
      </c>
      <c r="I16" s="17" t="str">
        <f t="shared" si="1"/>
        <v>Alli Rose</v>
      </c>
      <c r="J16" s="17" t="str">
        <f t="shared" si="2"/>
        <v>Female</v>
      </c>
      <c r="K16" s="19">
        <f t="shared" si="3"/>
        <v>0.06950231481481482</v>
      </c>
      <c r="L16" s="19">
        <f t="shared" si="4"/>
      </c>
    </row>
    <row r="17" spans="1:12" s="1" customFormat="1" ht="18" customHeight="1">
      <c r="A17" s="17">
        <v>23</v>
      </c>
      <c r="B17" s="18">
        <v>0.010185185185185184</v>
      </c>
      <c r="C17" s="18">
        <v>0.04305555555555556</v>
      </c>
      <c r="D17" s="18">
        <v>0.06101851851851852</v>
      </c>
      <c r="E17" s="19">
        <f t="shared" si="5"/>
        <v>0.010185185185185184</v>
      </c>
      <c r="F17" s="19">
        <f t="shared" si="6"/>
        <v>0.032870370370370376</v>
      </c>
      <c r="G17" s="19">
        <f t="shared" si="0"/>
        <v>0.01796296296296296</v>
      </c>
      <c r="H17" s="19">
        <f t="shared" si="7"/>
        <v>0.06101851851851852</v>
      </c>
      <c r="I17" s="17" t="str">
        <f t="shared" si="1"/>
        <v>Susan Roeder</v>
      </c>
      <c r="J17" s="17" t="str">
        <f t="shared" si="2"/>
        <v>Female</v>
      </c>
      <c r="K17" s="19">
        <f t="shared" si="3"/>
        <v>0.06101851851851852</v>
      </c>
      <c r="L17" s="19">
        <f t="shared" si="4"/>
      </c>
    </row>
    <row r="18" spans="1:12" s="1" customFormat="1" ht="18" customHeight="1">
      <c r="A18" s="17">
        <v>24</v>
      </c>
      <c r="B18" s="18"/>
      <c r="C18" s="18"/>
      <c r="D18" s="18"/>
      <c r="E18" s="19">
        <f t="shared" si="5"/>
      </c>
      <c r="F18" s="19">
        <f t="shared" si="6"/>
      </c>
      <c r="G18" s="19">
        <f t="shared" si="0"/>
      </c>
      <c r="H18" s="19">
        <f t="shared" si="7"/>
      </c>
      <c r="I18" s="17" t="str">
        <f t="shared" si="1"/>
        <v>Natalie Stoup</v>
      </c>
      <c r="J18" s="17" t="str">
        <f t="shared" si="2"/>
        <v>Female</v>
      </c>
      <c r="K18" s="19">
        <f t="shared" si="3"/>
      </c>
      <c r="L18" s="19">
        <f t="shared" si="4"/>
      </c>
    </row>
    <row r="19" spans="1:12" s="1" customFormat="1" ht="18" customHeight="1">
      <c r="A19" s="17">
        <v>25</v>
      </c>
      <c r="B19" s="18">
        <v>0.013541666666666667</v>
      </c>
      <c r="C19" s="18">
        <v>0.055254629629629626</v>
      </c>
      <c r="D19" s="18">
        <v>0.0743287037037037</v>
      </c>
      <c r="E19" s="19">
        <f t="shared" si="5"/>
        <v>0.013541666666666667</v>
      </c>
      <c r="F19" s="19">
        <f t="shared" si="6"/>
        <v>0.04171296296296296</v>
      </c>
      <c r="G19" s="19">
        <f t="shared" si="0"/>
        <v>0.019074074074074077</v>
      </c>
      <c r="H19" s="19">
        <f t="shared" si="7"/>
        <v>0.0743287037037037</v>
      </c>
      <c r="I19" s="17" t="str">
        <f t="shared" si="1"/>
        <v>Sidnie Burton</v>
      </c>
      <c r="J19" s="17" t="str">
        <f t="shared" si="2"/>
        <v>Female</v>
      </c>
      <c r="K19" s="19">
        <f t="shared" si="3"/>
        <v>0.0743287037037037</v>
      </c>
      <c r="L19" s="19">
        <f t="shared" si="4"/>
      </c>
    </row>
    <row r="20" spans="1:13" s="1" customFormat="1" ht="18" customHeight="1">
      <c r="A20" s="17">
        <v>26</v>
      </c>
      <c r="B20" s="18">
        <v>0.013761574074074074</v>
      </c>
      <c r="C20" s="18">
        <v>0.0531712962962963</v>
      </c>
      <c r="D20" s="18">
        <v>0.07429398148148149</v>
      </c>
      <c r="E20" s="19">
        <f t="shared" si="5"/>
        <v>0.013761574074074074</v>
      </c>
      <c r="F20" s="19">
        <f t="shared" si="6"/>
        <v>0.03940972222222223</v>
      </c>
      <c r="G20" s="19">
        <f t="shared" si="0"/>
        <v>0.02112268518518519</v>
      </c>
      <c r="H20" s="19">
        <f t="shared" si="7"/>
        <v>0.07429398148148149</v>
      </c>
      <c r="I20" s="17" t="str">
        <f t="shared" si="1"/>
        <v>Scott Rickenbach</v>
      </c>
      <c r="J20" s="17" t="str">
        <f t="shared" si="2"/>
        <v>Male</v>
      </c>
      <c r="K20" s="19">
        <f t="shared" si="3"/>
      </c>
      <c r="L20" s="19">
        <f t="shared" si="4"/>
        <v>0.07429398148148149</v>
      </c>
      <c r="M20" s="18"/>
    </row>
    <row r="21" spans="1:12" s="1" customFormat="1" ht="18" customHeight="1">
      <c r="A21" s="17">
        <v>27</v>
      </c>
      <c r="B21" s="18">
        <v>0.012118055555555556</v>
      </c>
      <c r="C21" s="18">
        <v>0.05267361111111111</v>
      </c>
      <c r="D21" s="18">
        <v>0.07518518518518519</v>
      </c>
      <c r="E21" s="19">
        <f t="shared" si="5"/>
        <v>0.012118055555555556</v>
      </c>
      <c r="F21" s="19">
        <f t="shared" si="6"/>
        <v>0.04055555555555555</v>
      </c>
      <c r="G21" s="19">
        <f t="shared" si="0"/>
        <v>0.02251157407407408</v>
      </c>
      <c r="H21" s="19">
        <f t="shared" si="7"/>
        <v>0.07518518518518519</v>
      </c>
      <c r="I21" s="17" t="str">
        <f t="shared" si="1"/>
        <v>Jack Rau</v>
      </c>
      <c r="J21" s="17" t="str">
        <f t="shared" si="2"/>
        <v>Male</v>
      </c>
      <c r="K21" s="19">
        <f t="shared" si="3"/>
      </c>
      <c r="L21" s="19">
        <f t="shared" si="4"/>
        <v>0.07518518518518519</v>
      </c>
    </row>
    <row r="22" spans="1:12" s="1" customFormat="1" ht="18" customHeight="1">
      <c r="A22" s="17">
        <v>28</v>
      </c>
      <c r="B22" s="18">
        <v>0.01724537037037037</v>
      </c>
      <c r="C22" s="18">
        <v>0.06143518518518518</v>
      </c>
      <c r="D22" s="18">
        <v>0.08564814814814814</v>
      </c>
      <c r="E22" s="19">
        <f t="shared" si="5"/>
        <v>0.01724537037037037</v>
      </c>
      <c r="F22" s="19">
        <f t="shared" si="6"/>
        <v>0.044189814814814814</v>
      </c>
      <c r="G22" s="19">
        <f t="shared" si="0"/>
        <v>0.024212962962962957</v>
      </c>
      <c r="H22" s="19">
        <f t="shared" si="7"/>
        <v>0.08564814814814814</v>
      </c>
      <c r="I22" s="17" t="str">
        <f t="shared" si="1"/>
        <v>Robert Bartels</v>
      </c>
      <c r="J22" s="17" t="str">
        <f t="shared" si="2"/>
        <v>Male</v>
      </c>
      <c r="K22" s="19">
        <f t="shared" si="3"/>
      </c>
      <c r="L22" s="19">
        <f t="shared" si="4"/>
        <v>0.08564814814814814</v>
      </c>
    </row>
    <row r="23" spans="1:12" s="1" customFormat="1" ht="18" customHeight="1">
      <c r="A23" s="17">
        <v>29</v>
      </c>
      <c r="B23" s="18"/>
      <c r="C23" s="18"/>
      <c r="D23" s="18"/>
      <c r="E23" s="19">
        <f t="shared" si="5"/>
      </c>
      <c r="F23" s="19">
        <f t="shared" si="6"/>
      </c>
      <c r="G23" s="19">
        <f t="shared" si="0"/>
      </c>
      <c r="H23" s="19">
        <f t="shared" si="7"/>
      </c>
      <c r="I23" s="17" t="str">
        <f t="shared" si="1"/>
        <v>Michael Foreman</v>
      </c>
      <c r="J23" s="17" t="str">
        <f t="shared" si="2"/>
        <v>Male</v>
      </c>
      <c r="K23" s="19">
        <f t="shared" si="3"/>
      </c>
      <c r="L23" s="19">
        <f t="shared" si="4"/>
      </c>
    </row>
    <row r="24" spans="1:12" s="1" customFormat="1" ht="18" customHeight="1">
      <c r="A24" s="17">
        <v>30</v>
      </c>
      <c r="B24" s="18" t="s">
        <v>12</v>
      </c>
      <c r="C24" s="18">
        <v>0.06493055555555556</v>
      </c>
      <c r="D24" s="18">
        <v>0.08680555555555557</v>
      </c>
      <c r="E24" s="19" t="str">
        <f t="shared" si="5"/>
        <v>0:30:00 DQ</v>
      </c>
      <c r="F24" s="19" t="e">
        <f t="shared" si="6"/>
        <v>#VALUE!</v>
      </c>
      <c r="G24" s="19">
        <f t="shared" si="0"/>
        <v>0.021875000000000006</v>
      </c>
      <c r="H24" s="19">
        <f t="shared" si="7"/>
        <v>0.08680555555555557</v>
      </c>
      <c r="I24" s="17" t="str">
        <f t="shared" si="1"/>
        <v>Geralyn Denlinger</v>
      </c>
      <c r="J24" s="17" t="str">
        <f t="shared" si="2"/>
        <v>Female</v>
      </c>
      <c r="K24" s="19">
        <f>IF(J24="Female",H24,"")</f>
        <v>0.08680555555555557</v>
      </c>
      <c r="L24" s="19">
        <f t="shared" si="4"/>
      </c>
    </row>
    <row r="25" spans="1:12" s="1" customFormat="1" ht="18" customHeight="1">
      <c r="A25" s="17">
        <v>31</v>
      </c>
      <c r="B25" s="18">
        <v>0.00962962962962963</v>
      </c>
      <c r="C25" s="18">
        <v>0.05679398148148148</v>
      </c>
      <c r="D25" s="18">
        <v>0.08300925925925927</v>
      </c>
      <c r="E25" s="19">
        <f t="shared" si="5"/>
        <v>0.00962962962962963</v>
      </c>
      <c r="F25" s="19">
        <f t="shared" si="6"/>
        <v>0.047164351851851846</v>
      </c>
      <c r="G25" s="19">
        <f t="shared" si="0"/>
        <v>0.02621527777777779</v>
      </c>
      <c r="H25" s="19">
        <f t="shared" si="7"/>
        <v>0.08300925925925927</v>
      </c>
      <c r="I25" s="17" t="str">
        <f t="shared" si="1"/>
        <v>Judy Schreiber</v>
      </c>
      <c r="J25" s="17" t="str">
        <f t="shared" si="2"/>
        <v>Female</v>
      </c>
      <c r="K25" s="19">
        <f t="shared" si="3"/>
        <v>0.08300925925925927</v>
      </c>
      <c r="L25" s="19">
        <f t="shared" si="4"/>
      </c>
    </row>
    <row r="26" spans="1:12" s="1" customFormat="1" ht="18" customHeight="1">
      <c r="A26" s="17">
        <v>32</v>
      </c>
      <c r="B26" s="18">
        <v>0.010555555555555554</v>
      </c>
      <c r="C26" s="18">
        <v>0.053321759259259256</v>
      </c>
      <c r="D26" s="18">
        <v>0.075625</v>
      </c>
      <c r="E26" s="19">
        <f t="shared" si="5"/>
        <v>0.010555555555555554</v>
      </c>
      <c r="F26" s="19">
        <f t="shared" si="6"/>
        <v>0.0427662037037037</v>
      </c>
      <c r="G26" s="19">
        <f t="shared" si="0"/>
        <v>0.02230324074074074</v>
      </c>
      <c r="H26" s="19">
        <f t="shared" si="7"/>
        <v>0.075625</v>
      </c>
      <c r="I26" s="17" t="str">
        <f t="shared" si="1"/>
        <v>Kristin Tuckey</v>
      </c>
      <c r="J26" s="17" t="str">
        <f t="shared" si="2"/>
        <v>Female</v>
      </c>
      <c r="K26" s="19">
        <f t="shared" si="3"/>
        <v>0.075625</v>
      </c>
      <c r="L26" s="19">
        <f t="shared" si="4"/>
      </c>
    </row>
    <row r="27" spans="1:12" s="1" customFormat="1" ht="18" customHeight="1">
      <c r="A27" s="17">
        <v>33</v>
      </c>
      <c r="B27" s="18" t="s">
        <v>13</v>
      </c>
      <c r="C27" s="18">
        <v>0.07265046296296296</v>
      </c>
      <c r="D27" s="18">
        <v>0.09927083333333332</v>
      </c>
      <c r="E27" s="19" t="str">
        <f t="shared" si="5"/>
        <v>0:30:00 DQ</v>
      </c>
      <c r="F27" s="19" t="e">
        <f t="shared" si="6"/>
        <v>#VALUE!</v>
      </c>
      <c r="G27" s="19">
        <f t="shared" si="0"/>
        <v>0.026620370370370364</v>
      </c>
      <c r="H27" s="19">
        <f t="shared" si="7"/>
        <v>0.09927083333333332</v>
      </c>
      <c r="I27" s="17" t="str">
        <f t="shared" si="1"/>
        <v>Michelle Bell</v>
      </c>
      <c r="J27" s="17" t="str">
        <f t="shared" si="2"/>
        <v>Female</v>
      </c>
      <c r="K27" s="19">
        <f t="shared" si="3"/>
        <v>0.09927083333333332</v>
      </c>
      <c r="L27" s="19">
        <f t="shared" si="4"/>
      </c>
    </row>
    <row r="28" spans="1:12" s="1" customFormat="1" ht="18" customHeight="1">
      <c r="A28" s="17">
        <v>34</v>
      </c>
      <c r="B28" s="18">
        <v>0.013541666666666667</v>
      </c>
      <c r="C28" s="18">
        <v>0.05704861111111111</v>
      </c>
      <c r="D28" s="18">
        <v>0.07980324074074074</v>
      </c>
      <c r="E28" s="19">
        <f t="shared" si="5"/>
        <v>0.013541666666666667</v>
      </c>
      <c r="F28" s="19">
        <f t="shared" si="6"/>
        <v>0.043506944444444445</v>
      </c>
      <c r="G28" s="19">
        <f t="shared" si="0"/>
        <v>0.02275462962962963</v>
      </c>
      <c r="H28" s="19">
        <f t="shared" si="7"/>
        <v>0.07980324074074074</v>
      </c>
      <c r="I28" s="17" t="str">
        <f t="shared" si="1"/>
        <v>Andrea Shaw</v>
      </c>
      <c r="J28" s="17" t="str">
        <f t="shared" si="2"/>
        <v>Female</v>
      </c>
      <c r="K28" s="19">
        <f t="shared" si="3"/>
        <v>0.07980324074074074</v>
      </c>
      <c r="L28" s="19">
        <f t="shared" si="4"/>
      </c>
    </row>
    <row r="29" spans="1:12" s="1" customFormat="1" ht="18" customHeight="1">
      <c r="A29" s="17">
        <v>35</v>
      </c>
      <c r="B29" s="18">
        <v>0.013113425925925926</v>
      </c>
      <c r="C29" s="18">
        <v>0.05326388888888889</v>
      </c>
      <c r="D29" s="18">
        <v>0.073125</v>
      </c>
      <c r="E29" s="19">
        <f t="shared" si="5"/>
        <v>0.013113425925925926</v>
      </c>
      <c r="F29" s="19">
        <f t="shared" si="6"/>
        <v>0.040150462962962964</v>
      </c>
      <c r="G29" s="19">
        <f t="shared" si="0"/>
        <v>0.019861111111111107</v>
      </c>
      <c r="H29" s="19">
        <f t="shared" si="7"/>
        <v>0.073125</v>
      </c>
      <c r="I29" s="17" t="str">
        <f t="shared" si="1"/>
        <v>Eileen Kimmel</v>
      </c>
      <c r="J29" s="17" t="str">
        <f t="shared" si="2"/>
        <v>Female</v>
      </c>
      <c r="K29" s="19">
        <f t="shared" si="3"/>
        <v>0.073125</v>
      </c>
      <c r="L29" s="19">
        <f t="shared" si="4"/>
      </c>
    </row>
    <row r="30" spans="1:12" s="1" customFormat="1" ht="18" customHeight="1">
      <c r="A30" s="17">
        <v>36</v>
      </c>
      <c r="B30" s="18"/>
      <c r="C30" s="18"/>
      <c r="D30" s="18"/>
      <c r="E30" s="19">
        <f t="shared" si="5"/>
      </c>
      <c r="F30" s="19">
        <f t="shared" si="6"/>
      </c>
      <c r="G30" s="19">
        <f t="shared" si="0"/>
      </c>
      <c r="H30" s="19">
        <f t="shared" si="7"/>
      </c>
      <c r="I30" s="17" t="str">
        <f t="shared" si="1"/>
        <v>Deb Denlinger</v>
      </c>
      <c r="J30" s="17" t="str">
        <f t="shared" si="2"/>
        <v>Female</v>
      </c>
      <c r="K30" s="19">
        <f t="shared" si="3"/>
      </c>
      <c r="L30" s="19">
        <f t="shared" si="4"/>
      </c>
    </row>
    <row r="31" spans="1:12" s="1" customFormat="1" ht="18" customHeight="1">
      <c r="A31" s="17">
        <v>37</v>
      </c>
      <c r="B31" s="18">
        <v>0.015347222222222222</v>
      </c>
      <c r="C31" s="18">
        <v>0.05893518518518518</v>
      </c>
      <c r="D31" s="18">
        <v>0.08273148148148148</v>
      </c>
      <c r="E31" s="19">
        <f t="shared" si="5"/>
        <v>0.015347222222222222</v>
      </c>
      <c r="F31" s="19">
        <f t="shared" si="6"/>
        <v>0.04358796296296296</v>
      </c>
      <c r="G31" s="19">
        <f t="shared" si="0"/>
        <v>0.023796296296296295</v>
      </c>
      <c r="H31" s="19">
        <f t="shared" si="7"/>
        <v>0.08273148148148148</v>
      </c>
      <c r="I31" s="17" t="str">
        <f t="shared" si="1"/>
        <v>Amanda Doyle</v>
      </c>
      <c r="J31" s="17" t="str">
        <f t="shared" si="2"/>
        <v>Female</v>
      </c>
      <c r="K31" s="19">
        <f t="shared" si="3"/>
        <v>0.08273148148148148</v>
      </c>
      <c r="L31" s="19">
        <f t="shared" si="4"/>
      </c>
    </row>
    <row r="32" spans="1:12" s="1" customFormat="1" ht="18" customHeight="1">
      <c r="A32" s="17">
        <v>38</v>
      </c>
      <c r="B32" s="18">
        <v>0.013333333333333334</v>
      </c>
      <c r="C32" s="18">
        <v>0.05081018518518519</v>
      </c>
      <c r="D32" s="18">
        <v>0.06846064814814816</v>
      </c>
      <c r="E32" s="19">
        <f t="shared" si="5"/>
        <v>0.013333333333333334</v>
      </c>
      <c r="F32" s="19">
        <f t="shared" si="6"/>
        <v>0.03747685185185185</v>
      </c>
      <c r="G32" s="19">
        <f t="shared" si="0"/>
        <v>0.017650462962962972</v>
      </c>
      <c r="H32" s="19">
        <f t="shared" si="7"/>
        <v>0.06846064814814816</v>
      </c>
      <c r="I32" s="17" t="str">
        <f t="shared" si="1"/>
        <v>Amy Ruddle</v>
      </c>
      <c r="J32" s="17" t="str">
        <f t="shared" si="2"/>
        <v>Female</v>
      </c>
      <c r="K32" s="19">
        <f t="shared" si="3"/>
        <v>0.06846064814814816</v>
      </c>
      <c r="L32" s="19">
        <f t="shared" si="4"/>
      </c>
    </row>
    <row r="33" spans="1:12" s="1" customFormat="1" ht="18" customHeight="1">
      <c r="A33" s="17">
        <v>39</v>
      </c>
      <c r="B33" s="18">
        <v>0.012650462962962962</v>
      </c>
      <c r="C33" s="18">
        <v>0.052708333333333336</v>
      </c>
      <c r="D33" s="18">
        <v>0.07806712962962963</v>
      </c>
      <c r="E33" s="19">
        <f t="shared" si="5"/>
        <v>0.012650462962962962</v>
      </c>
      <c r="F33" s="19">
        <f t="shared" si="6"/>
        <v>0.040057870370370376</v>
      </c>
      <c r="G33" s="19">
        <f t="shared" si="0"/>
        <v>0.02535879629629629</v>
      </c>
      <c r="H33" s="19">
        <f t="shared" si="7"/>
        <v>0.07806712962962963</v>
      </c>
      <c r="I33" s="17" t="str">
        <f t="shared" si="1"/>
        <v>Jennifer Marhevka</v>
      </c>
      <c r="J33" s="17" t="str">
        <f t="shared" si="2"/>
        <v>Female</v>
      </c>
      <c r="K33" s="19">
        <f t="shared" si="3"/>
        <v>0.07806712962962963</v>
      </c>
      <c r="L33" s="19">
        <f t="shared" si="4"/>
      </c>
    </row>
    <row r="34" spans="1:12" s="1" customFormat="1" ht="18" customHeight="1">
      <c r="A34" s="17">
        <v>40</v>
      </c>
      <c r="B34" s="18">
        <v>0.015011574074074075</v>
      </c>
      <c r="C34" s="18">
        <v>0.04954861111111111</v>
      </c>
      <c r="D34" s="18">
        <v>0.06711805555555556</v>
      </c>
      <c r="E34" s="19">
        <f t="shared" si="5"/>
        <v>0.015011574074074075</v>
      </c>
      <c r="F34" s="19">
        <f t="shared" si="6"/>
        <v>0.03453703703703704</v>
      </c>
      <c r="G34" s="19">
        <f t="shared" si="0"/>
        <v>0.017569444444444443</v>
      </c>
      <c r="H34" s="19">
        <f t="shared" si="7"/>
        <v>0.06711805555555556</v>
      </c>
      <c r="I34" s="17" t="str">
        <f t="shared" si="1"/>
        <v>Kenneth Cramer Jr.</v>
      </c>
      <c r="J34" s="17" t="str">
        <f t="shared" si="2"/>
        <v>Male</v>
      </c>
      <c r="K34" s="19">
        <f t="shared" si="3"/>
      </c>
      <c r="L34" s="19">
        <f t="shared" si="4"/>
        <v>0.06711805555555556</v>
      </c>
    </row>
    <row r="35" spans="1:12" s="1" customFormat="1" ht="18" customHeight="1">
      <c r="A35" s="17">
        <v>41</v>
      </c>
      <c r="B35" s="18">
        <v>0.011620370370370371</v>
      </c>
      <c r="C35" s="18">
        <v>0.05534722222222222</v>
      </c>
      <c r="D35" s="18">
        <v>0.07606481481481481</v>
      </c>
      <c r="E35" s="19">
        <f t="shared" si="5"/>
        <v>0.011620370370370371</v>
      </c>
      <c r="F35" s="19">
        <f t="shared" si="6"/>
        <v>0.04372685185185185</v>
      </c>
      <c r="G35" s="19">
        <f t="shared" si="0"/>
        <v>0.020717592592592586</v>
      </c>
      <c r="H35" s="19">
        <f t="shared" si="7"/>
        <v>0.07606481481481481</v>
      </c>
      <c r="I35" s="17" t="str">
        <f t="shared" si="1"/>
        <v>Kim Leo</v>
      </c>
      <c r="J35" s="17" t="str">
        <f t="shared" si="2"/>
        <v>Female</v>
      </c>
      <c r="K35" s="19">
        <f t="shared" si="3"/>
        <v>0.07606481481481481</v>
      </c>
      <c r="L35" s="19">
        <f t="shared" si="4"/>
      </c>
    </row>
    <row r="36" spans="1:12" s="1" customFormat="1" ht="18" customHeight="1">
      <c r="A36" s="17">
        <v>42</v>
      </c>
      <c r="B36" s="18">
        <v>0.011840277777777778</v>
      </c>
      <c r="C36" s="18">
        <v>0.04734953703703704</v>
      </c>
      <c r="D36" s="18">
        <v>0.06763888888888889</v>
      </c>
      <c r="E36" s="19">
        <f t="shared" si="5"/>
        <v>0.011840277777777778</v>
      </c>
      <c r="F36" s="19">
        <f t="shared" si="6"/>
        <v>0.03550925925925926</v>
      </c>
      <c r="G36" s="19">
        <f t="shared" si="0"/>
        <v>0.02028935185185185</v>
      </c>
      <c r="H36" s="19">
        <f t="shared" si="7"/>
        <v>0.06763888888888889</v>
      </c>
      <c r="I36" s="17" t="str">
        <f aca="true" t="shared" si="8" ref="I36:I59">VLOOKUP(A36,IndRegRange,2,FALSE)</f>
        <v>Dora Kuntz</v>
      </c>
      <c r="J36" s="17" t="str">
        <f aca="true" t="shared" si="9" ref="J36:J59">VLOOKUP(A36,IndRegRange,3,FALSE)</f>
        <v>Female</v>
      </c>
      <c r="K36" s="19">
        <f t="shared" si="3"/>
        <v>0.06763888888888889</v>
      </c>
      <c r="L36" s="19">
        <f t="shared" si="4"/>
      </c>
    </row>
    <row r="37" spans="1:12" s="1" customFormat="1" ht="18" customHeight="1">
      <c r="A37" s="17">
        <v>43</v>
      </c>
      <c r="B37" s="18">
        <v>0.012256944444444444</v>
      </c>
      <c r="C37" s="18">
        <v>0.05130787037037037</v>
      </c>
      <c r="D37" s="18">
        <v>0.07065972222222222</v>
      </c>
      <c r="E37" s="19">
        <f t="shared" si="5"/>
        <v>0.012256944444444444</v>
      </c>
      <c r="F37" s="19">
        <f t="shared" si="6"/>
        <v>0.039050925925925926</v>
      </c>
      <c r="G37" s="19">
        <f t="shared" si="0"/>
        <v>0.01935185185185185</v>
      </c>
      <c r="H37" s="19">
        <f t="shared" si="7"/>
        <v>0.07065972222222222</v>
      </c>
      <c r="I37" s="17" t="str">
        <f t="shared" si="8"/>
        <v>Linda Ballentine</v>
      </c>
      <c r="J37" s="17" t="str">
        <f t="shared" si="9"/>
        <v>Female</v>
      </c>
      <c r="K37" s="19">
        <f t="shared" si="3"/>
        <v>0.07065972222222222</v>
      </c>
      <c r="L37" s="19">
        <f t="shared" si="4"/>
      </c>
    </row>
    <row r="38" spans="1:12" s="1" customFormat="1" ht="18" customHeight="1">
      <c r="A38" s="17">
        <v>44</v>
      </c>
      <c r="B38" s="18">
        <v>0.01767361111111111</v>
      </c>
      <c r="C38" s="18">
        <v>0.05509259259259259</v>
      </c>
      <c r="D38" s="18">
        <v>0.07166666666666667</v>
      </c>
      <c r="E38" s="19">
        <f t="shared" si="5"/>
        <v>0.01767361111111111</v>
      </c>
      <c r="F38" s="19">
        <f t="shared" si="6"/>
        <v>0.037418981481481484</v>
      </c>
      <c r="G38" s="19">
        <f t="shared" si="0"/>
        <v>0.01657407407407408</v>
      </c>
      <c r="H38" s="19">
        <f t="shared" si="7"/>
        <v>0.07166666666666667</v>
      </c>
      <c r="I38" s="17" t="str">
        <f t="shared" si="8"/>
        <v>Aaron Bouder</v>
      </c>
      <c r="J38" s="17" t="str">
        <f t="shared" si="9"/>
        <v>Male</v>
      </c>
      <c r="K38" s="19">
        <f t="shared" si="3"/>
      </c>
      <c r="L38" s="19">
        <f t="shared" si="4"/>
        <v>0.07166666666666667</v>
      </c>
    </row>
    <row r="39" spans="1:12" s="1" customFormat="1" ht="18" customHeight="1">
      <c r="A39" s="17">
        <v>45</v>
      </c>
      <c r="B39" s="18">
        <v>0.00982638888888889</v>
      </c>
      <c r="C39" s="18">
        <v>0.0493287037037037</v>
      </c>
      <c r="D39" s="18">
        <v>0.06840277777777777</v>
      </c>
      <c r="E39" s="19">
        <f t="shared" si="5"/>
        <v>0.00982638888888889</v>
      </c>
      <c r="F39" s="19">
        <f t="shared" si="6"/>
        <v>0.03950231481481481</v>
      </c>
      <c r="G39" s="19">
        <f t="shared" si="0"/>
        <v>0.01907407407407407</v>
      </c>
      <c r="H39" s="19">
        <f t="shared" si="7"/>
        <v>0.06840277777777777</v>
      </c>
      <c r="I39" s="17" t="str">
        <f t="shared" si="8"/>
        <v>Bill Gruntz</v>
      </c>
      <c r="J39" s="17" t="str">
        <f t="shared" si="9"/>
        <v>Male</v>
      </c>
      <c r="K39" s="19">
        <f t="shared" si="3"/>
      </c>
      <c r="L39" s="19">
        <f t="shared" si="4"/>
        <v>0.06840277777777777</v>
      </c>
    </row>
    <row r="40" spans="1:12" s="1" customFormat="1" ht="18" customHeight="1">
      <c r="A40" s="17">
        <v>46</v>
      </c>
      <c r="B40" s="18">
        <v>0.012430555555555554</v>
      </c>
      <c r="C40" s="18">
        <v>0.04673611111111111</v>
      </c>
      <c r="D40" s="18">
        <v>0.0650462962962963</v>
      </c>
      <c r="E40" s="19">
        <f t="shared" si="5"/>
        <v>0.012430555555555554</v>
      </c>
      <c r="F40" s="19">
        <f t="shared" si="6"/>
        <v>0.034305555555555554</v>
      </c>
      <c r="G40" s="19">
        <f t="shared" si="0"/>
        <v>0.018310185185185186</v>
      </c>
      <c r="H40" s="19">
        <f t="shared" si="7"/>
        <v>0.0650462962962963</v>
      </c>
      <c r="I40" s="17" t="str">
        <f t="shared" si="8"/>
        <v>Wayne Winters</v>
      </c>
      <c r="J40" s="17" t="str">
        <f t="shared" si="9"/>
        <v>Male</v>
      </c>
      <c r="K40" s="19">
        <f t="shared" si="3"/>
      </c>
      <c r="L40" s="19">
        <f t="shared" si="4"/>
        <v>0.0650462962962963</v>
      </c>
    </row>
    <row r="41" spans="1:12" s="1" customFormat="1" ht="18" customHeight="1">
      <c r="A41" s="17">
        <v>47</v>
      </c>
      <c r="B41" s="18">
        <v>0.012546296296296297</v>
      </c>
      <c r="C41" s="18">
        <v>0.04957175925925925</v>
      </c>
      <c r="D41" s="18">
        <v>0.0701736111111111</v>
      </c>
      <c r="E41" s="19">
        <f t="shared" si="5"/>
        <v>0.012546296296296297</v>
      </c>
      <c r="F41" s="19">
        <f t="shared" si="6"/>
        <v>0.037025462962962954</v>
      </c>
      <c r="G41" s="19">
        <f t="shared" si="0"/>
        <v>0.02060185185185185</v>
      </c>
      <c r="H41" s="19">
        <f t="shared" si="7"/>
        <v>0.0701736111111111</v>
      </c>
      <c r="I41" s="17" t="str">
        <f t="shared" si="8"/>
        <v>Gary Fuchs</v>
      </c>
      <c r="J41" s="17" t="str">
        <f t="shared" si="9"/>
        <v>Male</v>
      </c>
      <c r="K41" s="19">
        <f t="shared" si="3"/>
      </c>
      <c r="L41" s="19">
        <f t="shared" si="4"/>
        <v>0.0701736111111111</v>
      </c>
    </row>
    <row r="42" spans="1:12" s="1" customFormat="1" ht="18" customHeight="1">
      <c r="A42" s="17">
        <v>48</v>
      </c>
      <c r="B42" s="18">
        <v>0.009236111111111112</v>
      </c>
      <c r="C42" s="18">
        <v>0.04513888888888889</v>
      </c>
      <c r="D42" s="18">
        <v>0.061620370370370374</v>
      </c>
      <c r="E42" s="19">
        <f t="shared" si="5"/>
        <v>0.009236111111111112</v>
      </c>
      <c r="F42" s="19">
        <f t="shared" si="6"/>
        <v>0.035902777777777777</v>
      </c>
      <c r="G42" s="19">
        <f t="shared" si="0"/>
        <v>0.016481481481481486</v>
      </c>
      <c r="H42" s="19">
        <f t="shared" si="7"/>
        <v>0.061620370370370374</v>
      </c>
      <c r="I42" s="17" t="str">
        <f t="shared" si="8"/>
        <v>Kathy Roeder</v>
      </c>
      <c r="J42" s="17" t="str">
        <f t="shared" si="9"/>
        <v>Female</v>
      </c>
      <c r="K42" s="19">
        <f t="shared" si="3"/>
        <v>0.061620370370370374</v>
      </c>
      <c r="L42" s="19">
        <f t="shared" si="4"/>
      </c>
    </row>
    <row r="43" spans="1:12" s="1" customFormat="1" ht="18" customHeight="1">
      <c r="A43" s="17">
        <v>49</v>
      </c>
      <c r="B43" s="18">
        <v>0.009965277777777778</v>
      </c>
      <c r="C43" s="18">
        <v>0.04935185185185185</v>
      </c>
      <c r="D43" s="18">
        <v>0.07037037037037037</v>
      </c>
      <c r="E43" s="19">
        <f t="shared" si="5"/>
        <v>0.009965277777777778</v>
      </c>
      <c r="F43" s="19">
        <f t="shared" si="6"/>
        <v>0.039386574074074074</v>
      </c>
      <c r="G43" s="19">
        <f t="shared" si="0"/>
        <v>0.021018518518518527</v>
      </c>
      <c r="H43" s="19">
        <f t="shared" si="7"/>
        <v>0.07037037037037037</v>
      </c>
      <c r="I43" s="17" t="str">
        <f t="shared" si="8"/>
        <v>Sarah Kuntz</v>
      </c>
      <c r="J43" s="17" t="str">
        <f t="shared" si="9"/>
        <v>Female</v>
      </c>
      <c r="K43" s="19">
        <f t="shared" si="3"/>
        <v>0.07037037037037037</v>
      </c>
      <c r="L43" s="19">
        <f t="shared" si="4"/>
      </c>
    </row>
    <row r="44" spans="1:12" s="1" customFormat="1" ht="18" customHeight="1">
      <c r="A44" s="17">
        <v>50</v>
      </c>
      <c r="B44" s="18">
        <v>0.013449074074074073</v>
      </c>
      <c r="C44" s="18">
        <v>0.050590277777777776</v>
      </c>
      <c r="D44" s="18">
        <v>0.06813657407407407</v>
      </c>
      <c r="E44" s="19">
        <f t="shared" si="5"/>
        <v>0.013449074074074073</v>
      </c>
      <c r="F44" s="19">
        <f t="shared" si="6"/>
        <v>0.037141203703703704</v>
      </c>
      <c r="G44" s="19">
        <f t="shared" si="0"/>
        <v>0.017546296296296296</v>
      </c>
      <c r="H44" s="19">
        <f t="shared" si="7"/>
        <v>0.06813657407407407</v>
      </c>
      <c r="I44" s="17" t="str">
        <f t="shared" si="8"/>
        <v>Dave Jones</v>
      </c>
      <c r="J44" s="17" t="str">
        <f t="shared" si="9"/>
        <v>Male</v>
      </c>
      <c r="K44" s="19">
        <f t="shared" si="3"/>
      </c>
      <c r="L44" s="19">
        <f t="shared" si="4"/>
        <v>0.06813657407407407</v>
      </c>
    </row>
    <row r="45" spans="1:12" s="1" customFormat="1" ht="18" customHeight="1">
      <c r="A45" s="17">
        <v>51</v>
      </c>
      <c r="B45" s="18">
        <v>0.012453703703703703</v>
      </c>
      <c r="C45" s="18">
        <v>0.05197916666666667</v>
      </c>
      <c r="D45" s="18">
        <v>0.07302083333333333</v>
      </c>
      <c r="E45" s="19">
        <f t="shared" si="5"/>
        <v>0.012453703703703703</v>
      </c>
      <c r="F45" s="19">
        <f t="shared" si="6"/>
        <v>0.039525462962962964</v>
      </c>
      <c r="G45" s="19">
        <f t="shared" si="0"/>
        <v>0.02104166666666666</v>
      </c>
      <c r="H45" s="19">
        <f t="shared" si="7"/>
        <v>0.07302083333333333</v>
      </c>
      <c r="I45" s="17" t="str">
        <f t="shared" si="8"/>
        <v>Jon Kidwell</v>
      </c>
      <c r="J45" s="17" t="str">
        <f t="shared" si="9"/>
        <v>Male</v>
      </c>
      <c r="K45" s="19">
        <f t="shared" si="3"/>
      </c>
      <c r="L45" s="19">
        <f t="shared" si="4"/>
        <v>0.07302083333333333</v>
      </c>
    </row>
    <row r="46" spans="1:12" s="1" customFormat="1" ht="18" customHeight="1">
      <c r="A46" s="17">
        <v>52</v>
      </c>
      <c r="B46" s="18">
        <v>0.012847222222222223</v>
      </c>
      <c r="C46" s="18">
        <v>0.04664351851851852</v>
      </c>
      <c r="D46" s="18">
        <v>0.0646875</v>
      </c>
      <c r="E46" s="19">
        <f t="shared" si="5"/>
        <v>0.012847222222222223</v>
      </c>
      <c r="F46" s="19">
        <f t="shared" si="6"/>
        <v>0.033796296296296297</v>
      </c>
      <c r="G46" s="19">
        <f t="shared" si="0"/>
        <v>0.018043981481481473</v>
      </c>
      <c r="H46" s="19">
        <f t="shared" si="7"/>
        <v>0.0646875</v>
      </c>
      <c r="I46" s="17" t="str">
        <f t="shared" si="8"/>
        <v>Doug Denlinger</v>
      </c>
      <c r="J46" s="17" t="str">
        <f t="shared" si="9"/>
        <v>Male</v>
      </c>
      <c r="K46" s="19">
        <f t="shared" si="3"/>
      </c>
      <c r="L46" s="19">
        <f t="shared" si="4"/>
        <v>0.0646875</v>
      </c>
    </row>
    <row r="47" spans="1:12" s="1" customFormat="1" ht="18" customHeight="1">
      <c r="A47" s="17">
        <v>53</v>
      </c>
      <c r="B47" s="18">
        <v>0.009467592592592592</v>
      </c>
      <c r="C47" s="18">
        <v>0.047141203703703706</v>
      </c>
      <c r="D47" s="18">
        <v>0.06542824074074073</v>
      </c>
      <c r="E47" s="19">
        <f t="shared" si="5"/>
        <v>0.009467592592592592</v>
      </c>
      <c r="F47" s="19">
        <f t="shared" si="6"/>
        <v>0.037673611111111116</v>
      </c>
      <c r="G47" s="19">
        <f t="shared" si="0"/>
        <v>0.018287037037037025</v>
      </c>
      <c r="H47" s="19">
        <f t="shared" si="7"/>
        <v>0.06542824074074073</v>
      </c>
      <c r="I47" s="17" t="str">
        <f t="shared" si="8"/>
        <v>Bryan Gobin</v>
      </c>
      <c r="J47" s="17" t="str">
        <f t="shared" si="9"/>
        <v>Male</v>
      </c>
      <c r="K47" s="19">
        <f t="shared" si="3"/>
      </c>
      <c r="L47" s="19">
        <f t="shared" si="4"/>
        <v>0.06542824074074073</v>
      </c>
    </row>
    <row r="48" spans="1:12" s="1" customFormat="1" ht="18" customHeight="1">
      <c r="A48" s="17">
        <v>54</v>
      </c>
      <c r="B48" s="18">
        <v>0.014467592592592593</v>
      </c>
      <c r="C48" s="18">
        <v>0.052418981481481476</v>
      </c>
      <c r="D48" s="18">
        <v>0.07222222222222223</v>
      </c>
      <c r="E48" s="19">
        <f t="shared" si="5"/>
        <v>0.014467592592592593</v>
      </c>
      <c r="F48" s="19">
        <f t="shared" si="6"/>
        <v>0.03795138888888888</v>
      </c>
      <c r="G48" s="19">
        <f t="shared" si="0"/>
        <v>0.019803240740740753</v>
      </c>
      <c r="H48" s="19">
        <f t="shared" si="7"/>
        <v>0.07222222222222223</v>
      </c>
      <c r="I48" s="17" t="str">
        <f t="shared" si="8"/>
        <v>Jeff Bell</v>
      </c>
      <c r="J48" s="17" t="str">
        <f t="shared" si="9"/>
        <v>Male</v>
      </c>
      <c r="K48" s="19">
        <f t="shared" si="3"/>
      </c>
      <c r="L48" s="19">
        <f t="shared" si="4"/>
        <v>0.07222222222222223</v>
      </c>
    </row>
    <row r="49" spans="1:12" s="1" customFormat="1" ht="18" customHeight="1">
      <c r="A49" s="17">
        <v>55</v>
      </c>
      <c r="B49" s="18">
        <v>0.011284722222222222</v>
      </c>
      <c r="C49" s="18">
        <v>0.04671296296296296</v>
      </c>
      <c r="D49" s="18">
        <v>0.06349537037037037</v>
      </c>
      <c r="E49" s="19">
        <f t="shared" si="5"/>
        <v>0.011284722222222222</v>
      </c>
      <c r="F49" s="19">
        <f t="shared" si="6"/>
        <v>0.03542824074074074</v>
      </c>
      <c r="G49" s="19">
        <f t="shared" si="0"/>
        <v>0.016782407407407406</v>
      </c>
      <c r="H49" s="19">
        <f t="shared" si="7"/>
        <v>0.06349537037037037</v>
      </c>
      <c r="I49" s="17" t="str">
        <f t="shared" si="8"/>
        <v>Daniel Doyle</v>
      </c>
      <c r="J49" s="17" t="str">
        <f t="shared" si="9"/>
        <v>Male</v>
      </c>
      <c r="K49" s="19">
        <f t="shared" si="3"/>
      </c>
      <c r="L49" s="19">
        <f t="shared" si="4"/>
        <v>0.06349537037037037</v>
      </c>
    </row>
    <row r="50" spans="1:12" s="1" customFormat="1" ht="18" customHeight="1">
      <c r="A50" s="17">
        <v>56</v>
      </c>
      <c r="B50" s="18">
        <v>0.014432870370370372</v>
      </c>
      <c r="C50" s="18">
        <v>0.05195601851851852</v>
      </c>
      <c r="D50" s="18">
        <v>0.06805555555555555</v>
      </c>
      <c r="E50" s="19">
        <f t="shared" si="5"/>
        <v>0.014432870370370372</v>
      </c>
      <c r="F50" s="19">
        <f t="shared" si="6"/>
        <v>0.037523148148148146</v>
      </c>
      <c r="G50" s="19">
        <f t="shared" si="0"/>
        <v>0.01609953703703703</v>
      </c>
      <c r="H50" s="19">
        <f t="shared" si="7"/>
        <v>0.06805555555555555</v>
      </c>
      <c r="I50" s="17" t="str">
        <f t="shared" si="8"/>
        <v>Andrew Shaw</v>
      </c>
      <c r="J50" s="17" t="str">
        <f t="shared" si="9"/>
        <v>Male</v>
      </c>
      <c r="K50" s="19">
        <f t="shared" si="3"/>
      </c>
      <c r="L50" s="19">
        <f t="shared" si="4"/>
        <v>0.06805555555555555</v>
      </c>
    </row>
    <row r="51" spans="1:12" s="1" customFormat="1" ht="18" customHeight="1">
      <c r="A51" s="17">
        <v>57</v>
      </c>
      <c r="B51" s="18">
        <v>0.014953703703703705</v>
      </c>
      <c r="C51" s="18">
        <v>0.05336805555555555</v>
      </c>
      <c r="D51" s="18">
        <v>0.07302083333333333</v>
      </c>
      <c r="E51" s="19">
        <f t="shared" si="5"/>
        <v>0.014953703703703705</v>
      </c>
      <c r="F51" s="19">
        <f t="shared" si="6"/>
        <v>0.038414351851851845</v>
      </c>
      <c r="G51" s="19">
        <f t="shared" si="0"/>
        <v>0.019652777777777776</v>
      </c>
      <c r="H51" s="19">
        <f t="shared" si="7"/>
        <v>0.07302083333333333</v>
      </c>
      <c r="I51" s="17" t="str">
        <f t="shared" si="8"/>
        <v>Matt Tuckey</v>
      </c>
      <c r="J51" s="17" t="str">
        <f t="shared" si="9"/>
        <v>Male</v>
      </c>
      <c r="K51" s="19">
        <f t="shared" si="3"/>
      </c>
      <c r="L51" s="19">
        <f t="shared" si="4"/>
        <v>0.07302083333333333</v>
      </c>
    </row>
    <row r="52" spans="1:12" s="1" customFormat="1" ht="18" customHeight="1">
      <c r="A52" s="17">
        <v>58</v>
      </c>
      <c r="B52" s="18">
        <v>0.013310185185185187</v>
      </c>
      <c r="C52" s="18">
        <v>0.05659722222222222</v>
      </c>
      <c r="D52" s="18">
        <v>0.07769675925925926</v>
      </c>
      <c r="E52" s="19">
        <f t="shared" si="5"/>
        <v>0.013310185185185187</v>
      </c>
      <c r="F52" s="19">
        <f t="shared" si="6"/>
        <v>0.043287037037037034</v>
      </c>
      <c r="G52" s="19">
        <f t="shared" si="0"/>
        <v>0.021099537037037035</v>
      </c>
      <c r="H52" s="19">
        <f t="shared" si="7"/>
        <v>0.07769675925925926</v>
      </c>
      <c r="I52" s="17" t="str">
        <f t="shared" si="8"/>
        <v>Jeff Denlinger</v>
      </c>
      <c r="J52" s="17" t="str">
        <f t="shared" si="9"/>
        <v>Male</v>
      </c>
      <c r="K52" s="19">
        <f t="shared" si="3"/>
      </c>
      <c r="L52" s="19">
        <f t="shared" si="4"/>
        <v>0.07769675925925926</v>
      </c>
    </row>
    <row r="53" spans="1:12" s="1" customFormat="1" ht="18" customHeight="1">
      <c r="A53" s="17">
        <v>59</v>
      </c>
      <c r="B53" s="18">
        <v>0.015208333333333332</v>
      </c>
      <c r="C53" s="18">
        <v>0.05395833333333333</v>
      </c>
      <c r="D53" s="18">
        <v>0.0793287037037037</v>
      </c>
      <c r="E53" s="19">
        <f t="shared" si="5"/>
        <v>0.015208333333333332</v>
      </c>
      <c r="F53" s="19">
        <f t="shared" si="6"/>
        <v>0.03875</v>
      </c>
      <c r="G53" s="19">
        <f t="shared" si="0"/>
        <v>0.025370370370370376</v>
      </c>
      <c r="H53" s="19">
        <f t="shared" si="7"/>
        <v>0.0793287037037037</v>
      </c>
      <c r="I53" s="17" t="str">
        <f t="shared" si="8"/>
        <v>Alan Robinson</v>
      </c>
      <c r="J53" s="17" t="str">
        <f t="shared" si="9"/>
        <v>Male</v>
      </c>
      <c r="K53" s="19">
        <f t="shared" si="3"/>
      </c>
      <c r="L53" s="19">
        <f t="shared" si="4"/>
        <v>0.0793287037037037</v>
      </c>
    </row>
    <row r="54" spans="1:12" s="1" customFormat="1" ht="18" customHeight="1">
      <c r="A54" s="17">
        <v>60</v>
      </c>
      <c r="B54" s="18">
        <v>0.011307870370370371</v>
      </c>
      <c r="C54" s="18">
        <v>0.0478125</v>
      </c>
      <c r="D54" s="18">
        <v>0.06428240740740741</v>
      </c>
      <c r="E54" s="19">
        <f t="shared" si="5"/>
        <v>0.011307870370370371</v>
      </c>
      <c r="F54" s="19">
        <f t="shared" si="6"/>
        <v>0.03650462962962963</v>
      </c>
      <c r="G54" s="19">
        <f t="shared" si="0"/>
        <v>0.016469907407407412</v>
      </c>
      <c r="H54" s="19">
        <f t="shared" si="7"/>
        <v>0.06428240740740741</v>
      </c>
      <c r="I54" s="17" t="str">
        <f t="shared" si="8"/>
        <v>Joe Linnehan</v>
      </c>
      <c r="J54" s="17" t="str">
        <f t="shared" si="9"/>
        <v>Male</v>
      </c>
      <c r="K54" s="19">
        <f t="shared" si="3"/>
      </c>
      <c r="L54" s="19">
        <f t="shared" si="4"/>
        <v>0.06428240740740741</v>
      </c>
    </row>
    <row r="55" spans="1:12" s="1" customFormat="1" ht="18" customHeight="1">
      <c r="A55" s="17">
        <v>61</v>
      </c>
      <c r="B55" s="18">
        <v>0.009675925925925926</v>
      </c>
      <c r="C55" s="18">
        <v>0.04928240740740741</v>
      </c>
      <c r="D55" s="18">
        <v>0.06938657407407407</v>
      </c>
      <c r="E55" s="19">
        <f t="shared" si="5"/>
        <v>0.009675925925925926</v>
      </c>
      <c r="F55" s="19">
        <f t="shared" si="6"/>
        <v>0.03960648148148148</v>
      </c>
      <c r="G55" s="19">
        <f t="shared" si="0"/>
        <v>0.020104166666666666</v>
      </c>
      <c r="H55" s="19">
        <f t="shared" si="7"/>
        <v>0.06938657407407407</v>
      </c>
      <c r="I55" s="17" t="str">
        <f t="shared" si="8"/>
        <v>Rhonda Good</v>
      </c>
      <c r="J55" s="17" t="str">
        <f t="shared" si="9"/>
        <v>Female</v>
      </c>
      <c r="K55" s="19">
        <f t="shared" si="3"/>
        <v>0.06938657407407407</v>
      </c>
      <c r="L55" s="19">
        <f t="shared" si="4"/>
      </c>
    </row>
    <row r="56" spans="1:12" s="1" customFormat="1" ht="18" customHeight="1">
      <c r="A56" s="17">
        <v>62</v>
      </c>
      <c r="B56" s="18">
        <v>0.010555555555555554</v>
      </c>
      <c r="C56" s="18">
        <v>0.04025462962962963</v>
      </c>
      <c r="D56" s="18">
        <v>0.05967592592592593</v>
      </c>
      <c r="E56" s="19">
        <f t="shared" si="5"/>
        <v>0.010555555555555554</v>
      </c>
      <c r="F56" s="19">
        <f t="shared" si="6"/>
        <v>0.02969907407407408</v>
      </c>
      <c r="G56" s="19">
        <f t="shared" si="0"/>
        <v>0.019421296296296298</v>
      </c>
      <c r="H56" s="19">
        <f t="shared" si="7"/>
        <v>0.05967592592592593</v>
      </c>
      <c r="I56" s="17" t="str">
        <f t="shared" si="8"/>
        <v>Bruce Moore</v>
      </c>
      <c r="J56" s="17" t="str">
        <f t="shared" si="9"/>
        <v>Male</v>
      </c>
      <c r="K56" s="19">
        <f t="shared" si="3"/>
      </c>
      <c r="L56" s="19">
        <f t="shared" si="4"/>
        <v>0.05967592592592593</v>
      </c>
    </row>
    <row r="57" spans="1:12" s="1" customFormat="1" ht="18" customHeight="1">
      <c r="A57" s="17">
        <v>63</v>
      </c>
      <c r="B57" s="18">
        <v>0.010636574074074074</v>
      </c>
      <c r="C57" s="18">
        <v>0.04690972222222222</v>
      </c>
      <c r="D57" s="18">
        <v>0.06421296296296296</v>
      </c>
      <c r="E57" s="19">
        <f t="shared" si="5"/>
        <v>0.010636574074074074</v>
      </c>
      <c r="F57" s="19">
        <f t="shared" si="6"/>
        <v>0.036273148148148145</v>
      </c>
      <c r="G57" s="19">
        <f t="shared" si="0"/>
        <v>0.017303240740740737</v>
      </c>
      <c r="H57" s="19">
        <f t="shared" si="7"/>
        <v>0.06421296296296296</v>
      </c>
      <c r="I57" s="17" t="str">
        <f t="shared" si="8"/>
        <v>Rob Beckelheimer</v>
      </c>
      <c r="J57" s="17" t="str">
        <f t="shared" si="9"/>
        <v>Male</v>
      </c>
      <c r="K57" s="19">
        <f t="shared" si="3"/>
      </c>
      <c r="L57" s="19">
        <f t="shared" si="4"/>
        <v>0.06421296296296296</v>
      </c>
    </row>
    <row r="58" spans="1:12" s="1" customFormat="1" ht="18" customHeight="1">
      <c r="A58" s="17">
        <v>64</v>
      </c>
      <c r="B58" s="18">
        <v>0.011585648148148149</v>
      </c>
      <c r="C58" s="18">
        <v>0.04591435185185185</v>
      </c>
      <c r="D58" s="18">
        <v>0.06305555555555555</v>
      </c>
      <c r="E58" s="19">
        <f t="shared" si="5"/>
        <v>0.011585648148148149</v>
      </c>
      <c r="F58" s="19">
        <f t="shared" si="6"/>
        <v>0.0343287037037037</v>
      </c>
      <c r="G58" s="19">
        <f t="shared" si="0"/>
        <v>0.017141203703703693</v>
      </c>
      <c r="H58" s="19">
        <f t="shared" si="7"/>
        <v>0.06305555555555555</v>
      </c>
      <c r="I58" s="17" t="str">
        <f t="shared" si="8"/>
        <v>Martin Quirke</v>
      </c>
      <c r="J58" s="17" t="str">
        <f t="shared" si="9"/>
        <v>Male</v>
      </c>
      <c r="K58" s="19">
        <f t="shared" si="3"/>
      </c>
      <c r="L58" s="19">
        <f t="shared" si="4"/>
        <v>0.06305555555555555</v>
      </c>
    </row>
    <row r="59" spans="1:12" s="1" customFormat="1" ht="18" customHeight="1">
      <c r="A59" s="17">
        <v>65</v>
      </c>
      <c r="B59" s="18">
        <v>0.008657407407407407</v>
      </c>
      <c r="C59" s="18">
        <v>0.0490625</v>
      </c>
      <c r="D59" s="18">
        <v>0.06820601851851853</v>
      </c>
      <c r="E59" s="19">
        <f t="shared" si="5"/>
        <v>0.008657407407407407</v>
      </c>
      <c r="F59" s="19">
        <f t="shared" si="6"/>
        <v>0.0404050925925926</v>
      </c>
      <c r="G59" s="19">
        <f t="shared" si="0"/>
        <v>0.019143518518518525</v>
      </c>
      <c r="H59" s="19">
        <f t="shared" si="7"/>
        <v>0.06820601851851853</v>
      </c>
      <c r="I59" s="17" t="str">
        <f t="shared" si="8"/>
        <v>Whitney Krouse</v>
      </c>
      <c r="J59" s="17" t="str">
        <f t="shared" si="9"/>
        <v>Female</v>
      </c>
      <c r="K59" s="19">
        <f t="shared" si="3"/>
        <v>0.06820601851851853</v>
      </c>
      <c r="L59" s="19">
        <f t="shared" si="4"/>
      </c>
    </row>
    <row r="62" spans="1:10" ht="20.25">
      <c r="A62" s="24" t="s">
        <v>21</v>
      </c>
      <c r="B62" s="24"/>
      <c r="C62" s="24"/>
      <c r="D62" s="24"/>
      <c r="E62" s="24"/>
      <c r="F62" s="24"/>
      <c r="G62" s="24"/>
      <c r="H62" s="24"/>
      <c r="I62" s="24"/>
      <c r="J62" s="24"/>
    </row>
    <row r="63" spans="1:10" ht="20.25">
      <c r="A63" s="3" t="s">
        <v>0</v>
      </c>
      <c r="B63" s="4" t="s">
        <v>1</v>
      </c>
      <c r="C63" s="4" t="s">
        <v>2</v>
      </c>
      <c r="D63" s="4" t="s">
        <v>3</v>
      </c>
      <c r="E63" s="5" t="s">
        <v>4</v>
      </c>
      <c r="F63" s="5" t="s">
        <v>5</v>
      </c>
      <c r="G63" s="5" t="s">
        <v>6</v>
      </c>
      <c r="H63" s="5" t="s">
        <v>7</v>
      </c>
      <c r="I63" s="3" t="s">
        <v>14</v>
      </c>
      <c r="J63" s="3" t="s">
        <v>9</v>
      </c>
    </row>
    <row r="64" spans="1:10" ht="20.25">
      <c r="A64" s="21"/>
      <c r="B64" s="11"/>
      <c r="C64" s="11"/>
      <c r="D64" s="11"/>
      <c r="E64" s="22"/>
      <c r="F64" s="22"/>
      <c r="G64" s="22"/>
      <c r="H64" s="22"/>
      <c r="I64" s="21"/>
      <c r="J64" s="21"/>
    </row>
    <row r="65" spans="1:10" ht="12.75">
      <c r="A65" s="23" t="s">
        <v>15</v>
      </c>
      <c r="B65" s="18"/>
      <c r="C65" s="18"/>
      <c r="D65" s="18"/>
      <c r="E65" s="19">
        <f>IF(B65&gt;0,B65,"")</f>
      </c>
      <c r="F65" s="19">
        <f aca="true" t="shared" si="10" ref="F65:G69">IF(C65&gt;0,C65-B65,"")</f>
      </c>
      <c r="G65" s="19">
        <f t="shared" si="10"/>
      </c>
      <c r="H65" s="19">
        <f>IF(B65&gt;0,IF(C65&gt;0,IF(D65&gt;0,D65,"Missing Split 3"),"Missing Split 2"),IF(B65+C65+D65&gt;0,"Missing Split 1",""))</f>
      </c>
      <c r="I65" s="17" t="str">
        <f>VLOOKUP(A65,TeamRegRange,2,FALSE)</f>
        <v> |  | </v>
      </c>
      <c r="J65" s="17" t="str">
        <f>VLOOKUP(A65,TeamRegRange,3,FALSE)</f>
        <v>Team</v>
      </c>
    </row>
    <row r="66" spans="1:10" ht="12.75">
      <c r="A66" s="23" t="s">
        <v>16</v>
      </c>
      <c r="B66" s="18">
        <v>0.017685185185185182</v>
      </c>
      <c r="C66" s="18">
        <v>0.05710648148148148</v>
      </c>
      <c r="D66" s="18">
        <v>0.08253472222222223</v>
      </c>
      <c r="E66" s="19">
        <f>IF(B66&gt;0,B66,"")</f>
        <v>0.017685185185185182</v>
      </c>
      <c r="F66" s="19">
        <f t="shared" si="10"/>
        <v>0.0394212962962963</v>
      </c>
      <c r="G66" s="19">
        <f t="shared" si="10"/>
        <v>0.02542824074074075</v>
      </c>
      <c r="H66" s="19">
        <f>IF(B66&gt;0,IF(C66&gt;0,IF(D66&gt;0,D66,"Missing Split 3"),"Missing Split 2"),IF(B66+C66+D66&gt;0,"Missing Split 1",""))</f>
        <v>0.08253472222222223</v>
      </c>
      <c r="I66" s="17" t="str">
        <f>VLOOKUP(A66,TeamRegRange,2,FALSE)</f>
        <v>Judy Perrine | Molly George | Richard Benfield</v>
      </c>
      <c r="J66" s="17" t="str">
        <f>VLOOKUP(A66,TeamRegRange,3,FALSE)</f>
        <v>Team</v>
      </c>
    </row>
    <row r="67" spans="1:10" ht="12.75">
      <c r="A67" s="23" t="s">
        <v>17</v>
      </c>
      <c r="B67" s="18">
        <v>0.010636574074074074</v>
      </c>
      <c r="C67" s="18">
        <v>0.0453587962962963</v>
      </c>
      <c r="D67" s="18">
        <v>0.05849537037037037</v>
      </c>
      <c r="E67" s="19">
        <f>IF(B67&gt;0,B67,"")</f>
        <v>0.010636574074074074</v>
      </c>
      <c r="F67" s="19">
        <f t="shared" si="10"/>
        <v>0.034722222222222224</v>
      </c>
      <c r="G67" s="19">
        <f t="shared" si="10"/>
        <v>0.013136574074074071</v>
      </c>
      <c r="H67" s="19">
        <f>IF(B67&gt;0,IF(C67&gt;0,IF(D67&gt;0,D67,"Missing Split 3"),"Missing Split 2"),IF(B67+C67+D67&gt;0,"Missing Split 1",""))</f>
        <v>0.05849537037037037</v>
      </c>
      <c r="I67" s="17" t="str">
        <f>VLOOKUP(A67,TeamRegRange,2,FALSE)</f>
        <v>Susan Allen | Linda Henninger | Matt Henninger</v>
      </c>
      <c r="J67" s="17" t="str">
        <f>VLOOKUP(A67,TeamRegRange,3,FALSE)</f>
        <v>Team</v>
      </c>
    </row>
    <row r="68" spans="1:10" ht="12.75">
      <c r="A68" s="23" t="s">
        <v>18</v>
      </c>
      <c r="B68" s="18">
        <v>0.01462962962962963</v>
      </c>
      <c r="C68" s="18">
        <v>0.0531712962962963</v>
      </c>
      <c r="D68" s="18">
        <v>0.07320601851851852</v>
      </c>
      <c r="E68" s="19">
        <f>IF(B68&gt;0,B68,"")</f>
        <v>0.01462962962962963</v>
      </c>
      <c r="F68" s="19">
        <f t="shared" si="10"/>
        <v>0.03854166666666667</v>
      </c>
      <c r="G68" s="19">
        <f t="shared" si="10"/>
        <v>0.020034722222222218</v>
      </c>
      <c r="H68" s="19">
        <f>IF(B68&gt;0,IF(C68&gt;0,IF(D68&gt;0,D68,"Missing Split 3"),"Missing Split 2"),IF(B68+C68+D68&gt;0,"Missing Split 1",""))</f>
        <v>0.07320601851851852</v>
      </c>
      <c r="I68" s="17" t="str">
        <f>VLOOKUP(A68,TeamRegRange,2,FALSE)</f>
        <v>Carol Rau | David Fleagle | Brandy Croft</v>
      </c>
      <c r="J68" s="17" t="str">
        <f>VLOOKUP(A68,TeamRegRange,3,FALSE)</f>
        <v>Team</v>
      </c>
    </row>
    <row r="69" spans="1:10" ht="12.75">
      <c r="A69" s="23" t="s">
        <v>19</v>
      </c>
      <c r="B69" s="18">
        <v>0.007858796296296296</v>
      </c>
      <c r="C69" s="18">
        <v>0.04469907407407408</v>
      </c>
      <c r="D69" s="18">
        <v>0.05850694444444445</v>
      </c>
      <c r="E69" s="19">
        <f>IF(B69&gt;0,B69,"")</f>
        <v>0.007858796296296296</v>
      </c>
      <c r="F69" s="19">
        <f t="shared" si="10"/>
        <v>0.036840277777777784</v>
      </c>
      <c r="G69" s="19">
        <f t="shared" si="10"/>
        <v>0.013807870370370373</v>
      </c>
      <c r="H69" s="19">
        <f>IF(B69&gt;0,IF(C69&gt;0,IF(D69&gt;0,D69,"Missing Split 3"),"Missing Split 2"),IF(B69+C69+D69&gt;0,"Missing Split 1",""))</f>
        <v>0.05850694444444445</v>
      </c>
      <c r="I69" s="17" t="str">
        <f>VLOOKUP(A69,TeamRegRange,2,FALSE)</f>
        <v>Rick Fessler | Charles Williams | Casey Williams</v>
      </c>
      <c r="J69" s="17" t="str">
        <f>VLOOKUP(A69,TeamRegRange,3,FALSE)</f>
        <v>Team</v>
      </c>
    </row>
  </sheetData>
  <sheetProtection/>
  <mergeCells count="2">
    <mergeCell ref="A1:J1"/>
    <mergeCell ref="A62:J62"/>
  </mergeCells>
  <conditionalFormatting sqref="K4:L59 H4:H59 H65:H69">
    <cfRule type="cellIs" priority="1" dxfId="6" operator="greaterThan" stopIfTrue="1">
      <formula>"""M """</formula>
    </cfRule>
  </conditionalFormatting>
  <conditionalFormatting sqref="G3 G64">
    <cfRule type="cellIs" priority="2" dxfId="0" operator="greaterThan" stopIfTrue="1">
      <formula>0.03125</formula>
    </cfRule>
  </conditionalFormatting>
  <conditionalFormatting sqref="F3 F64">
    <cfRule type="cellIs" priority="3" dxfId="0" operator="greaterThan" stopIfTrue="1">
      <formula>0.0833333333333333</formula>
    </cfRule>
  </conditionalFormatting>
  <conditionalFormatting sqref="E3 E64">
    <cfRule type="cellIs" priority="4" dxfId="0" operator="greaterThan" stopIfTrue="1">
      <formula>0.0347222222222222</formula>
    </cfRule>
  </conditionalFormatting>
  <conditionalFormatting sqref="E4:E59 E65:E69">
    <cfRule type="cellIs" priority="5" dxfId="0" operator="between" stopIfTrue="1">
      <formula>0.0347222222222222</formula>
      <formula>2.49998842592593</formula>
    </cfRule>
  </conditionalFormatting>
  <conditionalFormatting sqref="G4:G59 G65:G69">
    <cfRule type="cellIs" priority="6" dxfId="0" operator="between" stopIfTrue="1">
      <formula>0.0416666666666667</formula>
      <formula>2.49998842592593</formula>
    </cfRule>
  </conditionalFormatting>
  <conditionalFormatting sqref="F4:F59 F65:F69">
    <cfRule type="cellIs" priority="7" dxfId="0" operator="between" stopIfTrue="1">
      <formula>0.0833333333333333</formula>
      <formula>2.49998842592593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Family</dc:creator>
  <cp:keywords/>
  <dc:description/>
  <cp:lastModifiedBy>Doyle</cp:lastModifiedBy>
  <dcterms:created xsi:type="dcterms:W3CDTF">2009-08-16T11:32:32Z</dcterms:created>
  <dcterms:modified xsi:type="dcterms:W3CDTF">2011-03-02T21:23:54Z</dcterms:modified>
  <cp:category/>
  <cp:version/>
  <cp:contentType/>
  <cp:contentStatus/>
</cp:coreProperties>
</file>